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<sst xmlns="http://schemas.openxmlformats.org/spreadsheetml/2006/main" count="135" uniqueCount="111">
  <si>
    <t>广东省政策性农业保险实施险种单位保险金额、费率参考标准及各级财政补贴比例一览表（2024-2026年）</t>
  </si>
  <si>
    <t>险种类型</t>
  </si>
  <si>
    <t>险种</t>
  </si>
  <si>
    <t>参考保额</t>
  </si>
  <si>
    <t>单位保险金额（原）</t>
  </si>
  <si>
    <t>参考费率</t>
  </si>
  <si>
    <t>保险费率（原）</t>
  </si>
  <si>
    <t>中央财政补贴</t>
  </si>
  <si>
    <t>省财政补贴</t>
  </si>
  <si>
    <t>省财政补贴比例（原）</t>
  </si>
  <si>
    <t>市县财政补贴</t>
  </si>
  <si>
    <t>市县财政补贴比例（原）</t>
  </si>
  <si>
    <t>投保人负担</t>
  </si>
  <si>
    <t>投保人负担（原）</t>
  </si>
  <si>
    <t>保费及财政补贴测算</t>
  </si>
  <si>
    <t xml:space="preserve">2020年 </t>
  </si>
  <si>
    <t xml:space="preserve">2021年 </t>
  </si>
  <si>
    <t xml:space="preserve">2022年 </t>
  </si>
  <si>
    <t xml:space="preserve">2023年上半年 </t>
  </si>
  <si>
    <t>过去三年累计简单赔付率</t>
  </si>
  <si>
    <t>（元/亩、头、羽）</t>
  </si>
  <si>
    <t>每造/年/批</t>
  </si>
  <si>
    <t>1类地区</t>
  </si>
  <si>
    <t>2类地区</t>
  </si>
  <si>
    <t>比例</t>
  </si>
  <si>
    <t>承保数量
（万亩、头、羽）</t>
  </si>
  <si>
    <t>单位保费
（元/亩、头、羽）</t>
  </si>
  <si>
    <t>保费规模
（万元）</t>
  </si>
  <si>
    <t>中央财政补贴（万元）</t>
  </si>
  <si>
    <t>省级财政补贴（万元）</t>
  </si>
  <si>
    <t>市县财政补贴（万元）</t>
  </si>
  <si>
    <t>2020年保费收入</t>
  </si>
  <si>
    <t>2020年赔付</t>
  </si>
  <si>
    <t>2020年简单赔付率</t>
  </si>
  <si>
    <t>2021年保费收入</t>
  </si>
  <si>
    <t>2021年赔付</t>
  </si>
  <si>
    <t>2021年简单赔付率</t>
  </si>
  <si>
    <t>2022年保费收入</t>
  </si>
  <si>
    <t>2022年赔付</t>
  </si>
  <si>
    <t>2022年简单赔付率</t>
  </si>
  <si>
    <t>2023年上半年保费收入</t>
  </si>
  <si>
    <t>2023年上半年赔付</t>
  </si>
  <si>
    <t>2023年上半年简单赔付率</t>
  </si>
  <si>
    <t>2020-2023年保费收入</t>
  </si>
  <si>
    <t>2020-2023年赔付</t>
  </si>
  <si>
    <t>简单赔付率</t>
  </si>
  <si>
    <t>中央财政补贴型险种</t>
  </si>
  <si>
    <t>水稻</t>
  </si>
  <si>
    <t>水稻完全成本</t>
  </si>
  <si>
    <t>水稻制种</t>
  </si>
  <si>
    <t>马铃薯</t>
  </si>
  <si>
    <t>玉米</t>
  </si>
  <si>
    <t>600/1000</t>
  </si>
  <si>
    <t>28.8/48</t>
  </si>
  <si>
    <t>花生</t>
  </si>
  <si>
    <t>甘蔗</t>
  </si>
  <si>
    <t>能繁母猪</t>
  </si>
  <si>
    <t>仔猪</t>
  </si>
  <si>
    <t>育肥猪</t>
  </si>
  <si>
    <t>奶牛1-3岁</t>
  </si>
  <si>
    <t>奶牛3-7岁</t>
  </si>
  <si>
    <t>奶牛7-8岁</t>
  </si>
  <si>
    <t>公益林</t>
  </si>
  <si>
    <t>4‰/1.5‰</t>
  </si>
  <si>
    <t>4‰/2‰</t>
  </si>
  <si>
    <t>4.8/2.4</t>
  </si>
  <si>
    <t>商品林</t>
  </si>
  <si>
    <t>8‰/4‰</t>
  </si>
  <si>
    <t>9.6/4.8</t>
  </si>
  <si>
    <t>省级财政补贴型险种</t>
  </si>
  <si>
    <t>岭南水果</t>
  </si>
  <si>
    <t>12%/8%</t>
  </si>
  <si>
    <t>15%/10%</t>
  </si>
  <si>
    <t>香蕉、木瓜、火龙果、葡萄、草莓、西瓜：450/300；其他：360/240</t>
  </si>
  <si>
    <t>茶叶</t>
  </si>
  <si>
    <t>露地蔬菜</t>
  </si>
  <si>
    <t>900/1500/2000</t>
  </si>
  <si>
    <t>117/72;195/120;260/160</t>
  </si>
  <si>
    <t>大棚蔬菜</t>
  </si>
  <si>
    <t>8%/4.8%</t>
  </si>
  <si>
    <t>10%/6%</t>
  </si>
  <si>
    <t>72/45;120/75;160/100</t>
  </si>
  <si>
    <t>露地花卉苗木</t>
  </si>
  <si>
    <t>3000/5000</t>
  </si>
  <si>
    <t>10%/7%</t>
  </si>
  <si>
    <t>390/240;650/400</t>
  </si>
  <si>
    <t>大棚花卉苗木</t>
  </si>
  <si>
    <t>7%/4%</t>
  </si>
  <si>
    <t>240/150;400/250</t>
  </si>
  <si>
    <t>简易大棚</t>
  </si>
  <si>
    <t>7.5%/4.5%</t>
  </si>
  <si>
    <t>300/180</t>
  </si>
  <si>
    <t>钢结构大棚</t>
  </si>
  <si>
    <t>6%/3%</t>
  </si>
  <si>
    <t>8%/4%</t>
  </si>
  <si>
    <t>825/375</t>
  </si>
  <si>
    <t>肉鸡</t>
  </si>
  <si>
    <t>肉鸭</t>
  </si>
  <si>
    <t>蛋鸡</t>
  </si>
  <si>
    <t>水产养殖（含淡水、咸淡水）</t>
  </si>
  <si>
    <t>5000-9000</t>
  </si>
  <si>
    <t>现代化海洋牧场养殖</t>
  </si>
  <si>
    <t>自定</t>
  </si>
  <si>
    <t>油茶</t>
  </si>
  <si>
    <t>树体：1500</t>
  </si>
  <si>
    <t>油茶鲜果：600-3600</t>
  </si>
  <si>
    <t>树体6；油茶鲜果0/30/60/90/120/150/180</t>
  </si>
  <si>
    <t>地方特色险种</t>
  </si>
  <si>
    <r>
      <rPr>
        <sz val="11"/>
        <rFont val="宋体"/>
        <charset val="134"/>
      </rPr>
      <t>≦10</t>
    </r>
    <r>
      <rPr>
        <sz val="11"/>
        <rFont val="宋体"/>
        <charset val="134"/>
      </rPr>
      <t>%</t>
    </r>
  </si>
  <si>
    <r>
      <rPr>
        <sz val="11"/>
        <rFont val="宋体"/>
        <charset val="134"/>
      </rPr>
      <t>≦35</t>
    </r>
    <r>
      <rPr>
        <sz val="11"/>
        <rFont val="宋体"/>
        <charset val="134"/>
      </rPr>
      <t>%</t>
    </r>
  </si>
  <si>
    <t xml:space="preserve">说明：
1.省内18个产粮大县（南雄、开平、台山、遂溪、廉江、雷州、高州、化州、信宜、高要、怀集、五华、兴宁、龙川、阳春、罗定、封开、电白）实施政策性水稻完成本保险。
2.根据享受省级财政补贴政策差异，分为两类区域。其中，广州、珠海、佛山、东莞、中山、江门（恩平、台山、开平、鹤山除外）为1类地区；汕头、韶关、河源、梅州、惠州、汕尾、阳江、湛江、茂名、肇庆、清远、潮州、揭阳、云浮，以及江门的恩平、台山、开平、鹤山为2类地区。
3.部分险种根据区域风险状况实行差异化费率标准。其中江门、汕头、汕尾、揭阳、潮州、湛江、茂名、阳江等地参考较高费率标准；广州、珠海、佛山、东莞、中山、韶关、河源、梅州、惠州、肇庆、清远、云浮等地参考较低费率标准。
4.油茶保险每亩保险保额参照种植成本和预期收入的不同，按油茶树体和油茶鲜果两部分同时投保，并在保险单中载明。
5.保险金额、费率为参考标准，各地结合农业生产及风险实际，细化完善具体保额、费率，防范道德风险，对超出《实施方案》原则增加的保费，由各地财政或参保人自行承担。
6.玉米每造每亩保险金额为普通玉米600元、甜玉米1000元，蔬菜中叶菜每茬每亩保险金额900元、茎菜每茬每亩保险金额1500元、果菜每茬每亩保险金额2000元，花卉苗木中一年一茬、一年多茬花卉苗木每茬每亩保险金额3000元、多年生花卉苗木每亩保险金额5000元。
7.省级财政对地方特色险种以奖代补，地方特色险种不得固化省级补贴比例。
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</si>
</sst>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 * #,##0.00_ ;_ * \-#,##0.00_ ;_ * &quot;-&quot;??_ ;_ @_ "/>
    <numFmt numFmtId="177" formatCode="#,##0_);[Red]\(#,##0\)"/>
    <numFmt numFmtId="178" formatCode="0.0%"/>
    <numFmt numFmtId="44" formatCode="_ &quot;￥&quot;* #,##0.00_ ;_ &quot;￥&quot;* \-#,##0.00_ ;_ &quot;￥&quot;* &quot;-&quot;??_ ;_ @_ 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1" fillId="0" borderId="0">
      <alignment vertical="top"/>
      <protection locked="0"/>
    </xf>
    <xf numFmtId="0" fontId="13" fillId="0" borderId="12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6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1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177" fontId="0" fillId="0" borderId="0" xfId="12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9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>
      <alignment vertical="center"/>
    </xf>
    <xf numFmtId="177" fontId="2" fillId="0" borderId="1" xfId="12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12" applyNumberFormat="1" applyFont="1" applyFill="1" applyBorder="1" applyAlignment="1" applyProtection="1">
      <alignment horizontal="center" vertical="center"/>
    </xf>
    <xf numFmtId="176" fontId="0" fillId="0" borderId="1" xfId="12" applyNumberFormat="1" applyFont="1" applyFill="1" applyBorder="1" applyAlignment="1" applyProtection="1">
      <alignment horizontal="center" vertical="center"/>
    </xf>
    <xf numFmtId="177" fontId="0" fillId="0" borderId="2" xfId="12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3" xfId="12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10" fontId="0" fillId="0" borderId="1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10" fontId="0" fillId="0" borderId="3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/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5"/>
  <sheetViews>
    <sheetView tabSelected="1" workbookViewId="0">
      <pane xSplit="2" ySplit="3" topLeftCell="C19" activePane="bottomRight" state="frozen"/>
      <selection/>
      <selection pane="topRight"/>
      <selection pane="bottomLeft"/>
      <selection pane="bottomRight" activeCell="AO35" sqref="AO35"/>
    </sheetView>
  </sheetViews>
  <sheetFormatPr defaultColWidth="9" defaultRowHeight="16" customHeight="1"/>
  <cols>
    <col min="1" max="1" width="6.63333333333333" style="1" customWidth="1"/>
    <col min="2" max="2" width="20.875" style="1" customWidth="1"/>
    <col min="3" max="3" width="13.8833333333333" style="1" customWidth="1"/>
    <col min="4" max="4" width="14.75" style="1" hidden="1"/>
    <col min="5" max="5" width="10.25" style="1" customWidth="1"/>
    <col min="6" max="6" width="13.1333333333333" style="1" hidden="1"/>
    <col min="7" max="7" width="9.38333333333333" style="1" customWidth="1"/>
    <col min="8" max="9" width="7.63333333333333" style="1" customWidth="1"/>
    <col min="10" max="11" width="7.63333333333333" style="1" hidden="1"/>
    <col min="12" max="13" width="7.63333333333333" style="1" customWidth="1"/>
    <col min="14" max="15" width="7.63333333333333" style="1" hidden="1"/>
    <col min="16" max="16" width="9.10833333333333" style="1" customWidth="1"/>
    <col min="17" max="17" width="7.63333333333333" style="1" hidden="1"/>
    <col min="18" max="18" width="14.25" style="2" hidden="1"/>
    <col min="19" max="19" width="14.1333333333333" style="3" hidden="1"/>
    <col min="20" max="20" width="13.75" style="4" hidden="1"/>
    <col min="21" max="21" width="14.6333333333333" style="4" hidden="1"/>
    <col min="22" max="22" width="14" style="4" hidden="1"/>
    <col min="23" max="23" width="14.6333333333333" style="4" hidden="1"/>
    <col min="24" max="24" width="14.8833333333333" style="5" hidden="1"/>
    <col min="25" max="25" width="12.8833333333333" style="5" hidden="1"/>
    <col min="26" max="26" width="14" style="5" hidden="1"/>
    <col min="27" max="27" width="15.1333333333333" style="5" hidden="1"/>
    <col min="28" max="28" width="13.1333333333333" style="5" hidden="1"/>
    <col min="29" max="29" width="12.1333333333333" style="5" hidden="1"/>
    <col min="30" max="30" width="12.6333333333333" style="5" hidden="1"/>
    <col min="31" max="32" width="13.5" style="5" hidden="1"/>
    <col min="33" max="33" width="12.1333333333333" style="5" hidden="1"/>
    <col min="34" max="34" width="12.25" style="5" hidden="1"/>
    <col min="35" max="35" width="14.3833333333333" style="5" hidden="1"/>
    <col min="36" max="36" width="14.5" style="5" hidden="1"/>
    <col min="37" max="37" width="13.3833333333333" style="5" hidden="1"/>
    <col min="38" max="38" width="12.8833333333333" style="5" hidden="1"/>
    <col min="39" max="256" width="9" style="5" customWidth="1"/>
  </cols>
  <sheetData>
    <row r="1" ht="48" customHeight="1" spans="1:3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ht="30" customHeight="1" spans="1:3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 t="s">
        <v>9</v>
      </c>
      <c r="K2" s="7"/>
      <c r="L2" s="7" t="s">
        <v>10</v>
      </c>
      <c r="M2" s="7"/>
      <c r="N2" s="7" t="s">
        <v>11</v>
      </c>
      <c r="O2" s="7"/>
      <c r="P2" s="7" t="s">
        <v>12</v>
      </c>
      <c r="Q2" s="7" t="s">
        <v>13</v>
      </c>
      <c r="R2" s="7" t="s">
        <v>14</v>
      </c>
      <c r="S2" s="7"/>
      <c r="T2" s="7"/>
      <c r="U2" s="7"/>
      <c r="V2" s="7"/>
      <c r="W2" s="7"/>
      <c r="X2" s="34" t="s">
        <v>15</v>
      </c>
      <c r="Y2" s="34"/>
      <c r="Z2" s="34"/>
      <c r="AA2" s="34" t="s">
        <v>16</v>
      </c>
      <c r="AB2" s="34"/>
      <c r="AC2" s="34"/>
      <c r="AD2" s="34" t="s">
        <v>17</v>
      </c>
      <c r="AE2" s="34"/>
      <c r="AF2" s="34"/>
      <c r="AG2" s="34" t="s">
        <v>18</v>
      </c>
      <c r="AH2" s="34"/>
      <c r="AI2" s="34"/>
      <c r="AJ2" s="7" t="s">
        <v>19</v>
      </c>
      <c r="AK2" s="7"/>
      <c r="AL2" s="7"/>
    </row>
    <row r="3" ht="30" customHeight="1" spans="1:38">
      <c r="A3" s="7"/>
      <c r="B3" s="7"/>
      <c r="C3" s="7" t="s">
        <v>20</v>
      </c>
      <c r="D3" s="7" t="s">
        <v>20</v>
      </c>
      <c r="E3" s="7" t="s">
        <v>21</v>
      </c>
      <c r="F3" s="7" t="s">
        <v>21</v>
      </c>
      <c r="G3" s="7"/>
      <c r="H3" s="7" t="s">
        <v>22</v>
      </c>
      <c r="I3" s="7" t="s">
        <v>23</v>
      </c>
      <c r="J3" s="7" t="s">
        <v>22</v>
      </c>
      <c r="K3" s="7" t="s">
        <v>23</v>
      </c>
      <c r="L3" s="7" t="s">
        <v>22</v>
      </c>
      <c r="M3" s="7" t="s">
        <v>23</v>
      </c>
      <c r="N3" s="7" t="s">
        <v>22</v>
      </c>
      <c r="O3" s="7" t="s">
        <v>23</v>
      </c>
      <c r="P3" s="7" t="s">
        <v>24</v>
      </c>
      <c r="Q3" s="7" t="s">
        <v>24</v>
      </c>
      <c r="R3" s="24" t="s">
        <v>25</v>
      </c>
      <c r="S3" s="7" t="s">
        <v>26</v>
      </c>
      <c r="T3" s="7" t="s">
        <v>27</v>
      </c>
      <c r="U3" s="7" t="s">
        <v>28</v>
      </c>
      <c r="V3" s="7" t="s">
        <v>29</v>
      </c>
      <c r="W3" s="7" t="s">
        <v>30</v>
      </c>
      <c r="X3" s="35" t="s">
        <v>31</v>
      </c>
      <c r="Y3" s="35" t="s">
        <v>32</v>
      </c>
      <c r="Z3" s="35" t="s">
        <v>33</v>
      </c>
      <c r="AA3" s="35" t="s">
        <v>34</v>
      </c>
      <c r="AB3" s="35" t="s">
        <v>35</v>
      </c>
      <c r="AC3" s="35" t="s">
        <v>36</v>
      </c>
      <c r="AD3" s="35" t="s">
        <v>37</v>
      </c>
      <c r="AE3" s="35" t="s">
        <v>38</v>
      </c>
      <c r="AF3" s="35" t="s">
        <v>39</v>
      </c>
      <c r="AG3" s="45" t="s">
        <v>40</v>
      </c>
      <c r="AH3" s="45" t="s">
        <v>41</v>
      </c>
      <c r="AI3" s="45" t="s">
        <v>42</v>
      </c>
      <c r="AJ3" s="7" t="s">
        <v>43</v>
      </c>
      <c r="AK3" s="7" t="s">
        <v>44</v>
      </c>
      <c r="AL3" s="47" t="s">
        <v>45</v>
      </c>
    </row>
    <row r="4" customHeight="1" spans="1:38">
      <c r="A4" s="8" t="s">
        <v>46</v>
      </c>
      <c r="B4" s="8" t="s">
        <v>47</v>
      </c>
      <c r="C4" s="8">
        <v>1000</v>
      </c>
      <c r="D4" s="8">
        <v>1000</v>
      </c>
      <c r="E4" s="16">
        <v>0.035</v>
      </c>
      <c r="F4" s="17">
        <v>0.04</v>
      </c>
      <c r="G4" s="17">
        <v>0.35</v>
      </c>
      <c r="H4" s="8">
        <v>0</v>
      </c>
      <c r="I4" s="17">
        <v>0.3</v>
      </c>
      <c r="J4" s="8">
        <v>0</v>
      </c>
      <c r="K4" s="17">
        <v>0.3</v>
      </c>
      <c r="L4" s="17">
        <v>0.45</v>
      </c>
      <c r="M4" s="17">
        <v>0.15</v>
      </c>
      <c r="N4" s="17">
        <v>0.45</v>
      </c>
      <c r="O4" s="17">
        <v>0.15</v>
      </c>
      <c r="P4" s="17">
        <v>0.2</v>
      </c>
      <c r="Q4" s="17">
        <v>0.2</v>
      </c>
      <c r="R4" s="25">
        <v>1303.3355096</v>
      </c>
      <c r="S4" s="25">
        <f>C4*E4</f>
        <v>35</v>
      </c>
      <c r="T4" s="25">
        <v>52133.420384</v>
      </c>
      <c r="U4" s="25">
        <v>18882.2882723726</v>
      </c>
      <c r="V4" s="25">
        <v>15480.4033627577</v>
      </c>
      <c r="W4" s="25">
        <v>8960.01097525987</v>
      </c>
      <c r="X4" s="36">
        <v>76028.295048</v>
      </c>
      <c r="Y4" s="36">
        <v>22924.031674</v>
      </c>
      <c r="Z4" s="41">
        <f>Y4/X4</f>
        <v>0.301519738927817</v>
      </c>
      <c r="AA4" s="36">
        <v>82569.296027</v>
      </c>
      <c r="AB4" s="36">
        <v>33683.718798</v>
      </c>
      <c r="AC4" s="41">
        <f>AB4/AA4</f>
        <v>0.407944846556346</v>
      </c>
      <c r="AD4" s="36">
        <v>82043.952068</v>
      </c>
      <c r="AE4" s="36">
        <v>66994.963801</v>
      </c>
      <c r="AF4" s="41">
        <f>AE4/AD4</f>
        <v>0.816574069292432</v>
      </c>
      <c r="AG4" s="36">
        <v>38090.622621</v>
      </c>
      <c r="AH4" s="36">
        <v>11423.949285</v>
      </c>
      <c r="AI4" s="41">
        <f>AH4/AG4</f>
        <v>0.299915005293239</v>
      </c>
      <c r="AJ4" s="36">
        <f>X4+AA4+AD4+AG4</f>
        <v>278732.165764</v>
      </c>
      <c r="AK4" s="36">
        <f>Y4+AB4+AE4+AH4</f>
        <v>135026.663558</v>
      </c>
      <c r="AL4" s="41">
        <f>AK4/AJ4</f>
        <v>0.484431580359211</v>
      </c>
    </row>
    <row r="5" customHeight="1" spans="1:38">
      <c r="A5" s="8"/>
      <c r="B5" s="8" t="s">
        <v>48</v>
      </c>
      <c r="C5" s="8">
        <v>1250</v>
      </c>
      <c r="D5" s="8">
        <v>1250</v>
      </c>
      <c r="E5" s="16">
        <v>0.032</v>
      </c>
      <c r="F5" s="16">
        <v>0.032</v>
      </c>
      <c r="G5" s="17">
        <v>0.35</v>
      </c>
      <c r="H5" s="8">
        <v>0</v>
      </c>
      <c r="I5" s="17">
        <v>0.3</v>
      </c>
      <c r="J5" s="8">
        <v>0</v>
      </c>
      <c r="K5" s="17">
        <v>0.3</v>
      </c>
      <c r="L5" s="17">
        <v>0.45</v>
      </c>
      <c r="M5" s="17">
        <v>0.15</v>
      </c>
      <c r="N5" s="17">
        <v>0.45</v>
      </c>
      <c r="O5" s="17">
        <v>0.15</v>
      </c>
      <c r="P5" s="17">
        <v>0.2</v>
      </c>
      <c r="Q5" s="17">
        <v>0.2</v>
      </c>
      <c r="R5" s="25">
        <v>734</v>
      </c>
      <c r="S5" s="25">
        <f>C5*E5</f>
        <v>40</v>
      </c>
      <c r="T5" s="25">
        <v>29360</v>
      </c>
      <c r="U5" s="25">
        <v>10633.9461250274</v>
      </c>
      <c r="V5" s="25">
        <v>8718.10518824229</v>
      </c>
      <c r="W5" s="25">
        <v>5046.01310054013</v>
      </c>
      <c r="X5" s="36"/>
      <c r="Y5" s="36"/>
      <c r="Z5" s="41"/>
      <c r="AA5" s="36"/>
      <c r="AB5" s="36"/>
      <c r="AC5" s="41"/>
      <c r="AD5" s="36"/>
      <c r="AE5" s="36"/>
      <c r="AF5" s="41"/>
      <c r="AG5" s="36"/>
      <c r="AH5" s="36"/>
      <c r="AI5" s="41"/>
      <c r="AJ5" s="36"/>
      <c r="AK5" s="36"/>
      <c r="AL5" s="41"/>
    </row>
    <row r="6" customHeight="1" spans="1:38">
      <c r="A6" s="8"/>
      <c r="B6" s="8" t="s">
        <v>49</v>
      </c>
      <c r="C6" s="8">
        <v>2000</v>
      </c>
      <c r="D6" s="8">
        <v>2000</v>
      </c>
      <c r="E6" s="17">
        <v>0.15</v>
      </c>
      <c r="F6" s="17">
        <v>0.1</v>
      </c>
      <c r="G6" s="17">
        <v>0.35</v>
      </c>
      <c r="H6" s="8">
        <v>0</v>
      </c>
      <c r="I6" s="17">
        <v>0.3</v>
      </c>
      <c r="J6" s="8">
        <v>0</v>
      </c>
      <c r="K6" s="17">
        <v>0.3</v>
      </c>
      <c r="L6" s="17">
        <v>0.45</v>
      </c>
      <c r="M6" s="17">
        <v>0.15</v>
      </c>
      <c r="N6" s="17">
        <v>0.45</v>
      </c>
      <c r="O6" s="17">
        <v>0.15</v>
      </c>
      <c r="P6" s="17">
        <v>0.2</v>
      </c>
      <c r="Q6" s="17">
        <v>0.2</v>
      </c>
      <c r="R6" s="25">
        <v>4.402977</v>
      </c>
      <c r="S6" s="25">
        <f>C6*E6</f>
        <v>300</v>
      </c>
      <c r="T6" s="25">
        <v>880.5954</v>
      </c>
      <c r="U6" s="25">
        <v>313.10739</v>
      </c>
      <c r="V6" s="25">
        <v>266.63062</v>
      </c>
      <c r="W6" s="25">
        <v>124.74031</v>
      </c>
      <c r="X6" s="36">
        <v>396.388</v>
      </c>
      <c r="Y6" s="36">
        <v>1436.085</v>
      </c>
      <c r="Z6" s="41">
        <f t="shared" ref="Z6:Z14" si="0">Y6/X6</f>
        <v>3.62292753564689</v>
      </c>
      <c r="AA6" s="36">
        <v>695.119369</v>
      </c>
      <c r="AB6" s="36">
        <v>2070.32566</v>
      </c>
      <c r="AC6" s="41">
        <f>AB6/AA6</f>
        <v>2.97837429415666</v>
      </c>
      <c r="AD6" s="36">
        <v>942.3558</v>
      </c>
      <c r="AE6" s="36">
        <v>1435.451504</v>
      </c>
      <c r="AF6" s="41">
        <f>AE6/AD6</f>
        <v>1.52325852294855</v>
      </c>
      <c r="AG6" s="36">
        <v>256.8368</v>
      </c>
      <c r="AH6" s="36">
        <v>1263.16138</v>
      </c>
      <c r="AI6" s="41">
        <f>AH6/AG6</f>
        <v>4.91814794453131</v>
      </c>
      <c r="AJ6" s="36">
        <f>X6+AA6+AD6+AG6</f>
        <v>2290.699969</v>
      </c>
      <c r="AK6" s="36">
        <f>Y6+AB6+AE6+AH6</f>
        <v>6205.023544</v>
      </c>
      <c r="AL6" s="41">
        <f>AK6/AJ6</f>
        <v>2.70878929059784</v>
      </c>
    </row>
    <row r="7" customHeight="1" spans="1:38">
      <c r="A7" s="8"/>
      <c r="B7" s="8" t="s">
        <v>50</v>
      </c>
      <c r="C7" s="8">
        <v>1800</v>
      </c>
      <c r="D7" s="8">
        <v>1500</v>
      </c>
      <c r="E7" s="17">
        <v>0.08</v>
      </c>
      <c r="F7" s="16">
        <v>0.048</v>
      </c>
      <c r="G7" s="17">
        <v>0.35</v>
      </c>
      <c r="H7" s="8">
        <v>0</v>
      </c>
      <c r="I7" s="17">
        <v>0.3</v>
      </c>
      <c r="J7" s="8">
        <v>0</v>
      </c>
      <c r="K7" s="17">
        <v>0.3</v>
      </c>
      <c r="L7" s="17">
        <v>0.45</v>
      </c>
      <c r="M7" s="17">
        <v>0.15</v>
      </c>
      <c r="N7" s="17">
        <v>0.45</v>
      </c>
      <c r="O7" s="17">
        <v>0.15</v>
      </c>
      <c r="P7" s="17">
        <v>0.2</v>
      </c>
      <c r="Q7" s="17">
        <v>0.2</v>
      </c>
      <c r="R7" s="26">
        <v>6.13936186111111</v>
      </c>
      <c r="S7" s="8">
        <f>C7*E7</f>
        <v>144</v>
      </c>
      <c r="T7" s="25">
        <v>530.4408648</v>
      </c>
      <c r="U7" s="25">
        <v>185.66090304</v>
      </c>
      <c r="V7" s="25">
        <v>154.6611012</v>
      </c>
      <c r="W7" s="25">
        <v>161.68842336</v>
      </c>
      <c r="X7" s="36">
        <v>545.93519</v>
      </c>
      <c r="Y7" s="36">
        <v>211.7835</v>
      </c>
      <c r="Z7" s="41">
        <f t="shared" si="0"/>
        <v>0.387927915033284</v>
      </c>
      <c r="AA7" s="36">
        <v>412.96347</v>
      </c>
      <c r="AB7" s="36">
        <v>3897.931725</v>
      </c>
      <c r="AC7" s="41">
        <f t="shared" ref="AC7:AC14" si="1">AB7/AA7</f>
        <v>9.43892622027803</v>
      </c>
      <c r="AD7" s="36">
        <v>436.541692</v>
      </c>
      <c r="AE7" s="36">
        <v>813.132415</v>
      </c>
      <c r="AF7" s="41">
        <f>AE7/AD7</f>
        <v>1.86266840006659</v>
      </c>
      <c r="AG7" s="36">
        <v>182.257776</v>
      </c>
      <c r="AH7" s="36">
        <v>318.498306</v>
      </c>
      <c r="AI7" s="41">
        <f t="shared" ref="AI7:AI14" si="2">AH7/AG7</f>
        <v>1.74751559571318</v>
      </c>
      <c r="AJ7" s="36">
        <f t="shared" ref="AJ7:AJ14" si="3">X7+AA7+AD7+AG7</f>
        <v>1577.698128</v>
      </c>
      <c r="AK7" s="36">
        <f t="shared" ref="AK7:AK14" si="4">Y7+AB7+AE7+AH7</f>
        <v>5241.345946</v>
      </c>
      <c r="AL7" s="41">
        <f t="shared" ref="AL7:AL14" si="5">AK7/AJ7</f>
        <v>3.32214753442364</v>
      </c>
    </row>
    <row r="8" customHeight="1" spans="1:38">
      <c r="A8" s="8"/>
      <c r="B8" s="8" t="s">
        <v>51</v>
      </c>
      <c r="C8" s="8" t="s">
        <v>52</v>
      </c>
      <c r="D8" s="8" t="s">
        <v>52</v>
      </c>
      <c r="E8" s="17">
        <v>0.04</v>
      </c>
      <c r="F8" s="16">
        <v>0.048</v>
      </c>
      <c r="G8" s="17">
        <v>0.35</v>
      </c>
      <c r="H8" s="8">
        <v>0</v>
      </c>
      <c r="I8" s="17">
        <v>0.3</v>
      </c>
      <c r="J8" s="8">
        <v>0</v>
      </c>
      <c r="K8" s="17">
        <v>0.3</v>
      </c>
      <c r="L8" s="17">
        <v>0.45</v>
      </c>
      <c r="M8" s="17">
        <v>0.15</v>
      </c>
      <c r="N8" s="17">
        <v>0.45</v>
      </c>
      <c r="O8" s="17">
        <v>0.15</v>
      </c>
      <c r="P8" s="17">
        <v>0.2</v>
      </c>
      <c r="Q8" s="17">
        <v>0.2</v>
      </c>
      <c r="R8" s="26">
        <v>82.236743421875</v>
      </c>
      <c r="S8" s="8" t="s">
        <v>53</v>
      </c>
      <c r="T8" s="25">
        <v>3157.8909474</v>
      </c>
      <c r="U8" s="25">
        <v>1107.30977539</v>
      </c>
      <c r="V8" s="25">
        <v>936.62236782</v>
      </c>
      <c r="W8" s="25">
        <v>846.25115831</v>
      </c>
      <c r="X8" s="36">
        <v>2153.368461</v>
      </c>
      <c r="Y8" s="36">
        <v>1078.93176</v>
      </c>
      <c r="Z8" s="41">
        <f t="shared" si="0"/>
        <v>0.501043727323357</v>
      </c>
      <c r="AA8" s="36">
        <v>2626.36139</v>
      </c>
      <c r="AB8" s="36">
        <v>536.92972</v>
      </c>
      <c r="AC8" s="41">
        <f t="shared" si="1"/>
        <v>0.204438628303167</v>
      </c>
      <c r="AD8" s="36">
        <v>3228.577281</v>
      </c>
      <c r="AE8" s="36">
        <v>2414.251446</v>
      </c>
      <c r="AF8" s="41">
        <f t="shared" ref="AF8:AF14" si="6">AE8/AD8</f>
        <v>0.74777564105643</v>
      </c>
      <c r="AG8" s="36">
        <v>2173.712657</v>
      </c>
      <c r="AH8" s="36">
        <v>764.744975</v>
      </c>
      <c r="AI8" s="41">
        <f t="shared" si="2"/>
        <v>0.351815118036551</v>
      </c>
      <c r="AJ8" s="36">
        <f t="shared" si="3"/>
        <v>10182.019789</v>
      </c>
      <c r="AK8" s="36">
        <f t="shared" si="4"/>
        <v>4794.857901</v>
      </c>
      <c r="AL8" s="41">
        <f t="shared" si="5"/>
        <v>0.470914219414507</v>
      </c>
    </row>
    <row r="9" customHeight="1" spans="1:38">
      <c r="A9" s="8"/>
      <c r="B9" s="8" t="s">
        <v>54</v>
      </c>
      <c r="C9" s="8">
        <v>1000</v>
      </c>
      <c r="D9" s="8">
        <v>1000</v>
      </c>
      <c r="E9" s="17">
        <v>0.02</v>
      </c>
      <c r="F9" s="17">
        <v>0.03</v>
      </c>
      <c r="G9" s="17">
        <v>0.35</v>
      </c>
      <c r="H9" s="8">
        <v>0</v>
      </c>
      <c r="I9" s="17">
        <v>0.3</v>
      </c>
      <c r="J9" s="8">
        <v>0</v>
      </c>
      <c r="K9" s="17">
        <v>0.3</v>
      </c>
      <c r="L9" s="17">
        <v>0.45</v>
      </c>
      <c r="M9" s="17">
        <v>0.15</v>
      </c>
      <c r="N9" s="17">
        <v>0.45</v>
      </c>
      <c r="O9" s="17">
        <v>0.15</v>
      </c>
      <c r="P9" s="17">
        <v>0.2</v>
      </c>
      <c r="Q9" s="17">
        <v>0.2</v>
      </c>
      <c r="R9" s="26">
        <v>13.0025295</v>
      </c>
      <c r="S9" s="8">
        <f t="shared" ref="S9:S16" si="7">C9*E9</f>
        <v>20</v>
      </c>
      <c r="T9" s="25">
        <v>390.075885</v>
      </c>
      <c r="U9" s="25">
        <v>136.51906</v>
      </c>
      <c r="V9" s="25">
        <v>116.834798</v>
      </c>
      <c r="W9" s="25">
        <v>67.58309</v>
      </c>
      <c r="X9" s="36">
        <v>917.237891</v>
      </c>
      <c r="Y9" s="36">
        <v>166.997364</v>
      </c>
      <c r="Z9" s="41">
        <f t="shared" si="0"/>
        <v>0.182065487741609</v>
      </c>
      <c r="AA9" s="36">
        <v>961.222105</v>
      </c>
      <c r="AB9" s="36">
        <v>109.31884</v>
      </c>
      <c r="AC9" s="41">
        <f t="shared" si="1"/>
        <v>0.113729011673114</v>
      </c>
      <c r="AD9" s="36">
        <v>632.198499</v>
      </c>
      <c r="AE9" s="36">
        <v>221.678069</v>
      </c>
      <c r="AF9" s="41">
        <f t="shared" si="6"/>
        <v>0.350646307054899</v>
      </c>
      <c r="AG9" s="36">
        <v>244.52927</v>
      </c>
      <c r="AH9" s="36">
        <v>17.4585</v>
      </c>
      <c r="AI9" s="41">
        <f t="shared" si="2"/>
        <v>0.0713963608528337</v>
      </c>
      <c r="AJ9" s="36">
        <f t="shared" si="3"/>
        <v>2755.187765</v>
      </c>
      <c r="AK9" s="36">
        <f t="shared" si="4"/>
        <v>515.452773</v>
      </c>
      <c r="AL9" s="41">
        <f t="shared" si="5"/>
        <v>0.187084444678492</v>
      </c>
    </row>
    <row r="10" customHeight="1" spans="1:38">
      <c r="A10" s="8"/>
      <c r="B10" s="8" t="s">
        <v>55</v>
      </c>
      <c r="C10" s="8">
        <v>1500</v>
      </c>
      <c r="D10" s="8">
        <v>1500</v>
      </c>
      <c r="E10" s="16">
        <v>0.045</v>
      </c>
      <c r="F10" s="16">
        <v>0.048</v>
      </c>
      <c r="G10" s="17">
        <v>0.35</v>
      </c>
      <c r="H10" s="8">
        <v>0</v>
      </c>
      <c r="I10" s="17">
        <v>0.3</v>
      </c>
      <c r="J10" s="8">
        <v>0</v>
      </c>
      <c r="K10" s="17">
        <v>0.3</v>
      </c>
      <c r="L10" s="17">
        <v>0.45</v>
      </c>
      <c r="M10" s="17">
        <v>0.15</v>
      </c>
      <c r="N10" s="17">
        <v>0.45</v>
      </c>
      <c r="O10" s="17">
        <v>0.15</v>
      </c>
      <c r="P10" s="17">
        <v>0.2</v>
      </c>
      <c r="Q10" s="17">
        <v>0.2</v>
      </c>
      <c r="R10" s="26">
        <v>112.176448527778</v>
      </c>
      <c r="S10" s="8">
        <f t="shared" si="7"/>
        <v>67.5</v>
      </c>
      <c r="T10" s="25">
        <v>6730.58691166667</v>
      </c>
      <c r="U10" s="25">
        <v>2355.70583583333</v>
      </c>
      <c r="V10" s="25">
        <v>2008.08499</v>
      </c>
      <c r="W10" s="25">
        <v>1020.68203666667</v>
      </c>
      <c r="X10" s="36">
        <v>14382.40353</v>
      </c>
      <c r="Y10" s="36">
        <v>11182.450104</v>
      </c>
      <c r="Z10" s="41">
        <f t="shared" si="0"/>
        <v>0.777509133343028</v>
      </c>
      <c r="AA10" s="36">
        <v>9920.135011</v>
      </c>
      <c r="AB10" s="36">
        <v>8899.0162</v>
      </c>
      <c r="AC10" s="41">
        <f t="shared" si="1"/>
        <v>0.897066036917065</v>
      </c>
      <c r="AD10" s="36">
        <v>12503.921702</v>
      </c>
      <c r="AE10" s="36">
        <v>8814.778463</v>
      </c>
      <c r="AF10" s="41">
        <f t="shared" si="6"/>
        <v>0.70496110524989</v>
      </c>
      <c r="AG10" s="36">
        <v>12690.02124</v>
      </c>
      <c r="AH10" s="36">
        <v>2628.368719</v>
      </c>
      <c r="AI10" s="41">
        <f t="shared" si="2"/>
        <v>0.207120907781869</v>
      </c>
      <c r="AJ10" s="36">
        <f t="shared" si="3"/>
        <v>49496.481483</v>
      </c>
      <c r="AK10" s="36">
        <f t="shared" si="4"/>
        <v>31524.613486</v>
      </c>
      <c r="AL10" s="41">
        <f t="shared" si="5"/>
        <v>0.636906150527637</v>
      </c>
    </row>
    <row r="11" customHeight="1" spans="1:38">
      <c r="A11" s="8"/>
      <c r="B11" s="8" t="s">
        <v>56</v>
      </c>
      <c r="C11" s="8">
        <v>2500</v>
      </c>
      <c r="D11" s="8">
        <v>1500</v>
      </c>
      <c r="E11" s="17">
        <v>0.07</v>
      </c>
      <c r="F11" s="17">
        <v>0.06</v>
      </c>
      <c r="G11" s="17">
        <v>0.4</v>
      </c>
      <c r="H11" s="8">
        <v>0</v>
      </c>
      <c r="I11" s="17">
        <v>0.25</v>
      </c>
      <c r="J11" s="8">
        <v>0</v>
      </c>
      <c r="K11" s="17">
        <v>0.35</v>
      </c>
      <c r="L11" s="17">
        <v>0.35</v>
      </c>
      <c r="M11" s="17">
        <v>0.1</v>
      </c>
      <c r="N11" s="17">
        <v>0.4833</v>
      </c>
      <c r="O11" s="17">
        <v>0.13</v>
      </c>
      <c r="P11" s="17">
        <v>0.25</v>
      </c>
      <c r="Q11" s="17">
        <v>0.12</v>
      </c>
      <c r="R11" s="26">
        <v>115.2755145</v>
      </c>
      <c r="S11" s="8">
        <f t="shared" si="7"/>
        <v>175</v>
      </c>
      <c r="T11" s="25">
        <v>17291.327175</v>
      </c>
      <c r="U11" s="25">
        <v>6916.15976833334</v>
      </c>
      <c r="V11" s="25">
        <v>4768.5749045</v>
      </c>
      <c r="W11" s="25">
        <v>1660.53632125</v>
      </c>
      <c r="X11" s="36">
        <v>9106.18238000001</v>
      </c>
      <c r="Y11" s="36">
        <v>7129.41</v>
      </c>
      <c r="Z11" s="41">
        <f t="shared" si="0"/>
        <v>0.782919746441537</v>
      </c>
      <c r="AA11" s="36">
        <v>10608.78631</v>
      </c>
      <c r="AB11" s="36">
        <v>12017.14695</v>
      </c>
      <c r="AC11" s="41">
        <f t="shared" si="1"/>
        <v>1.1327541717635</v>
      </c>
      <c r="AD11" s="36">
        <v>10848.610413</v>
      </c>
      <c r="AE11" s="36">
        <v>11989.768</v>
      </c>
      <c r="AF11" s="41">
        <f t="shared" si="6"/>
        <v>1.10518928632855</v>
      </c>
      <c r="AG11" s="36">
        <v>7635.48178</v>
      </c>
      <c r="AH11" s="36">
        <v>6371.722973</v>
      </c>
      <c r="AI11" s="41">
        <f t="shared" si="2"/>
        <v>0.83448866182744</v>
      </c>
      <c r="AJ11" s="36">
        <f t="shared" si="3"/>
        <v>38199.060883</v>
      </c>
      <c r="AK11" s="36">
        <f t="shared" si="4"/>
        <v>37508.047923</v>
      </c>
      <c r="AL11" s="41">
        <f t="shared" si="5"/>
        <v>0.98191021077412</v>
      </c>
    </row>
    <row r="12" customHeight="1" spans="1:38">
      <c r="A12" s="8"/>
      <c r="B12" s="8" t="s">
        <v>57</v>
      </c>
      <c r="C12" s="8">
        <v>500</v>
      </c>
      <c r="D12" s="8">
        <v>500</v>
      </c>
      <c r="E12" s="16">
        <v>0.056</v>
      </c>
      <c r="F12" s="17">
        <v>0.06</v>
      </c>
      <c r="G12" s="17">
        <v>0.4</v>
      </c>
      <c r="H12" s="8">
        <v>0</v>
      </c>
      <c r="I12" s="17">
        <v>0.25</v>
      </c>
      <c r="J12" s="8">
        <v>0</v>
      </c>
      <c r="K12" s="17">
        <v>0.2</v>
      </c>
      <c r="L12" s="17">
        <v>0.35</v>
      </c>
      <c r="M12" s="17">
        <v>0.1</v>
      </c>
      <c r="N12" s="17">
        <v>0.35</v>
      </c>
      <c r="O12" s="17">
        <v>0.15</v>
      </c>
      <c r="P12" s="17">
        <v>0.25</v>
      </c>
      <c r="Q12" s="17">
        <v>0.25</v>
      </c>
      <c r="R12" s="26">
        <v>2257.84626506667</v>
      </c>
      <c r="S12" s="8">
        <f t="shared" si="7"/>
        <v>28</v>
      </c>
      <c r="T12" s="25">
        <v>67735.3879520001</v>
      </c>
      <c r="U12" s="25">
        <v>27112.5465489091</v>
      </c>
      <c r="V12" s="25">
        <v>18376.8596039383</v>
      </c>
      <c r="W12" s="25">
        <v>5868.38176816497</v>
      </c>
      <c r="X12" s="36">
        <v>18221.896336</v>
      </c>
      <c r="Y12" s="36">
        <v>7450.265</v>
      </c>
      <c r="Z12" s="41">
        <f t="shared" si="0"/>
        <v>0.408863318209144</v>
      </c>
      <c r="AA12" s="36">
        <v>44999.528612</v>
      </c>
      <c r="AB12" s="36">
        <v>25773.471416</v>
      </c>
      <c r="AC12" s="41">
        <f t="shared" si="1"/>
        <v>0.572749808964154</v>
      </c>
      <c r="AD12" s="36">
        <v>63809.28788</v>
      </c>
      <c r="AE12" s="36">
        <v>42425.2358</v>
      </c>
      <c r="AF12" s="41">
        <f t="shared" si="6"/>
        <v>0.664875556671077</v>
      </c>
      <c r="AG12" s="36">
        <v>58366.249584</v>
      </c>
      <c r="AH12" s="36">
        <v>30454.429955</v>
      </c>
      <c r="AI12" s="41">
        <f t="shared" si="2"/>
        <v>0.521781511953588</v>
      </c>
      <c r="AJ12" s="36">
        <f t="shared" si="3"/>
        <v>185396.962412</v>
      </c>
      <c r="AK12" s="36">
        <f t="shared" si="4"/>
        <v>106103.402171</v>
      </c>
      <c r="AL12" s="41">
        <f t="shared" si="5"/>
        <v>0.572303886701287</v>
      </c>
    </row>
    <row r="13" customHeight="1" spans="1:38">
      <c r="A13" s="8"/>
      <c r="B13" s="8" t="s">
        <v>58</v>
      </c>
      <c r="C13" s="8">
        <v>1500</v>
      </c>
      <c r="D13" s="8">
        <v>1400</v>
      </c>
      <c r="E13" s="16">
        <v>0.038</v>
      </c>
      <c r="F13" s="17">
        <v>0.04</v>
      </c>
      <c r="G13" s="17">
        <v>0.4</v>
      </c>
      <c r="H13" s="8">
        <v>0</v>
      </c>
      <c r="I13" s="17">
        <v>0.25</v>
      </c>
      <c r="J13" s="8">
        <v>0</v>
      </c>
      <c r="K13" s="17">
        <v>0.2</v>
      </c>
      <c r="L13" s="17">
        <v>0.35</v>
      </c>
      <c r="M13" s="17">
        <v>0.1</v>
      </c>
      <c r="N13" s="17">
        <v>0.35</v>
      </c>
      <c r="O13" s="17">
        <v>0.15</v>
      </c>
      <c r="P13" s="17">
        <v>0.25</v>
      </c>
      <c r="Q13" s="17">
        <v>0.25</v>
      </c>
      <c r="R13" s="26">
        <v>1921.9993433936</v>
      </c>
      <c r="S13" s="8">
        <f t="shared" si="7"/>
        <v>57</v>
      </c>
      <c r="T13" s="25">
        <v>153759.947471488</v>
      </c>
      <c r="U13" s="25">
        <v>61545.7275616807</v>
      </c>
      <c r="V13" s="25">
        <v>41715.6386465936</v>
      </c>
      <c r="W13" s="25">
        <v>13321.2800531253</v>
      </c>
      <c r="X13" s="36">
        <v>27020.49318</v>
      </c>
      <c r="Y13" s="36">
        <v>25632.303</v>
      </c>
      <c r="Z13" s="41">
        <f t="shared" si="0"/>
        <v>0.948624543203101</v>
      </c>
      <c r="AA13" s="36">
        <v>67082.959078</v>
      </c>
      <c r="AB13" s="36">
        <v>48695.156298</v>
      </c>
      <c r="AC13" s="41">
        <f t="shared" si="1"/>
        <v>0.725894578403738</v>
      </c>
      <c r="AD13" s="36">
        <v>101499.917944</v>
      </c>
      <c r="AE13" s="36">
        <v>70012.115569</v>
      </c>
      <c r="AF13" s="41">
        <f t="shared" si="6"/>
        <v>0.689775095262909</v>
      </c>
      <c r="AG13" s="36">
        <v>82905.227308</v>
      </c>
      <c r="AH13" s="36">
        <v>28679.857068</v>
      </c>
      <c r="AI13" s="41">
        <f t="shared" si="2"/>
        <v>0.345935449419273</v>
      </c>
      <c r="AJ13" s="36">
        <f t="shared" si="3"/>
        <v>278508.59751</v>
      </c>
      <c r="AK13" s="36">
        <f t="shared" si="4"/>
        <v>173019.431935</v>
      </c>
      <c r="AL13" s="41">
        <f t="shared" si="5"/>
        <v>0.621235514744882</v>
      </c>
    </row>
    <row r="14" customHeight="1" spans="1:38">
      <c r="A14" s="8"/>
      <c r="B14" s="8" t="s">
        <v>59</v>
      </c>
      <c r="C14" s="8">
        <v>20000</v>
      </c>
      <c r="D14" s="8">
        <v>4000</v>
      </c>
      <c r="E14" s="17">
        <v>0.06</v>
      </c>
      <c r="F14" s="17">
        <v>0.06</v>
      </c>
      <c r="G14" s="17">
        <v>0.4</v>
      </c>
      <c r="H14" s="8">
        <v>0</v>
      </c>
      <c r="I14" s="17">
        <v>0.25</v>
      </c>
      <c r="J14" s="8">
        <v>0</v>
      </c>
      <c r="K14" s="17">
        <v>0.2</v>
      </c>
      <c r="L14" s="17">
        <v>0.35</v>
      </c>
      <c r="M14" s="17">
        <v>0.1</v>
      </c>
      <c r="N14" s="17">
        <v>0.35</v>
      </c>
      <c r="O14" s="17">
        <v>0.15</v>
      </c>
      <c r="P14" s="17">
        <v>0.25</v>
      </c>
      <c r="Q14" s="17">
        <v>0.25</v>
      </c>
      <c r="R14" s="27">
        <v>1.06153271854575</v>
      </c>
      <c r="S14" s="8">
        <f t="shared" si="7"/>
        <v>1200</v>
      </c>
      <c r="T14" s="25">
        <v>1401.22318848039</v>
      </c>
      <c r="U14" s="25">
        <v>560.494166078432</v>
      </c>
      <c r="V14" s="25">
        <v>300.202061176471</v>
      </c>
      <c r="W14" s="25">
        <v>188.522261960784</v>
      </c>
      <c r="X14" s="36">
        <v>1743.375</v>
      </c>
      <c r="Y14" s="36">
        <v>1359.5</v>
      </c>
      <c r="Z14" s="41">
        <f t="shared" si="0"/>
        <v>0.779809277980928</v>
      </c>
      <c r="AA14" s="36">
        <v>1987.584</v>
      </c>
      <c r="AB14" s="36">
        <v>1268.05</v>
      </c>
      <c r="AC14" s="41">
        <f t="shared" si="1"/>
        <v>0.637985614696033</v>
      </c>
      <c r="AD14" s="36">
        <v>2022.82996</v>
      </c>
      <c r="AE14" s="36">
        <v>1557.4</v>
      </c>
      <c r="AF14" s="41">
        <f t="shared" si="6"/>
        <v>0.769911475900822</v>
      </c>
      <c r="AG14" s="36">
        <v>555.55035</v>
      </c>
      <c r="AH14" s="36">
        <v>741.008</v>
      </c>
      <c r="AI14" s="41">
        <f t="shared" si="2"/>
        <v>1.33382689795803</v>
      </c>
      <c r="AJ14" s="36">
        <f t="shared" si="3"/>
        <v>6309.33931</v>
      </c>
      <c r="AK14" s="36">
        <f t="shared" si="4"/>
        <v>4925.958</v>
      </c>
      <c r="AL14" s="41">
        <f t="shared" si="5"/>
        <v>0.780740701675783</v>
      </c>
    </row>
    <row r="15" customHeight="1" spans="1:38">
      <c r="A15" s="8"/>
      <c r="B15" s="8" t="s">
        <v>60</v>
      </c>
      <c r="C15" s="8">
        <v>15000</v>
      </c>
      <c r="D15" s="8">
        <v>8000</v>
      </c>
      <c r="E15" s="17">
        <v>0.06</v>
      </c>
      <c r="F15" s="17">
        <v>0.06</v>
      </c>
      <c r="G15" s="17">
        <v>0.4</v>
      </c>
      <c r="H15" s="8">
        <v>0</v>
      </c>
      <c r="I15" s="17">
        <v>0.25</v>
      </c>
      <c r="J15" s="8">
        <v>0</v>
      </c>
      <c r="K15" s="17">
        <v>0.2</v>
      </c>
      <c r="L15" s="17">
        <v>0.35</v>
      </c>
      <c r="M15" s="17">
        <v>0.1</v>
      </c>
      <c r="N15" s="17">
        <v>0.35</v>
      </c>
      <c r="O15" s="17">
        <v>0.15</v>
      </c>
      <c r="P15" s="17">
        <v>0.25</v>
      </c>
      <c r="Q15" s="17">
        <v>0.25</v>
      </c>
      <c r="R15" s="27">
        <v>1.06153271854575</v>
      </c>
      <c r="S15" s="8">
        <f t="shared" si="7"/>
        <v>900</v>
      </c>
      <c r="T15" s="25">
        <v>934.148792320262</v>
      </c>
      <c r="U15" s="25">
        <v>373.662777385621</v>
      </c>
      <c r="V15" s="25">
        <v>200.134707450981</v>
      </c>
      <c r="W15" s="25">
        <v>125.681507973856</v>
      </c>
      <c r="X15" s="36"/>
      <c r="Y15" s="36"/>
      <c r="Z15" s="41"/>
      <c r="AA15" s="36"/>
      <c r="AB15" s="36"/>
      <c r="AC15" s="41"/>
      <c r="AD15" s="36"/>
      <c r="AE15" s="36"/>
      <c r="AF15" s="41"/>
      <c r="AG15" s="36"/>
      <c r="AH15" s="36"/>
      <c r="AI15" s="41"/>
      <c r="AJ15" s="36"/>
      <c r="AK15" s="36"/>
      <c r="AL15" s="41"/>
    </row>
    <row r="16" customHeight="1" spans="1:38">
      <c r="A16" s="8"/>
      <c r="B16" s="8" t="s">
        <v>61</v>
      </c>
      <c r="C16" s="8">
        <v>10000</v>
      </c>
      <c r="D16" s="8">
        <v>6000</v>
      </c>
      <c r="E16" s="17">
        <v>0.06</v>
      </c>
      <c r="F16" s="17">
        <v>0.06</v>
      </c>
      <c r="G16" s="17">
        <v>0.4</v>
      </c>
      <c r="H16" s="8">
        <v>0</v>
      </c>
      <c r="I16" s="17">
        <v>0.25</v>
      </c>
      <c r="J16" s="8">
        <v>0</v>
      </c>
      <c r="K16" s="17">
        <v>0.2</v>
      </c>
      <c r="L16" s="17">
        <v>0.35</v>
      </c>
      <c r="M16" s="17">
        <v>0.1</v>
      </c>
      <c r="N16" s="17">
        <v>0.35</v>
      </c>
      <c r="O16" s="17">
        <v>0.15</v>
      </c>
      <c r="P16" s="17">
        <v>0.25</v>
      </c>
      <c r="Q16" s="17">
        <v>0.25</v>
      </c>
      <c r="R16" s="27">
        <v>1.06153271854575</v>
      </c>
      <c r="S16" s="8">
        <f t="shared" si="7"/>
        <v>600</v>
      </c>
      <c r="T16" s="25">
        <v>551.997013643791</v>
      </c>
      <c r="U16" s="25">
        <v>220.800732091504</v>
      </c>
      <c r="V16" s="25">
        <v>118.261418039216</v>
      </c>
      <c r="W16" s="25">
        <v>74.2663456209148</v>
      </c>
      <c r="X16" s="36"/>
      <c r="Y16" s="36"/>
      <c r="Z16" s="41"/>
      <c r="AA16" s="36"/>
      <c r="AB16" s="36"/>
      <c r="AC16" s="41"/>
      <c r="AD16" s="36"/>
      <c r="AE16" s="36"/>
      <c r="AF16" s="41"/>
      <c r="AG16" s="36"/>
      <c r="AH16" s="36"/>
      <c r="AI16" s="41"/>
      <c r="AJ16" s="36"/>
      <c r="AK16" s="36"/>
      <c r="AL16" s="41"/>
    </row>
    <row r="17" customHeight="1" spans="1:38">
      <c r="A17" s="8"/>
      <c r="B17" s="8" t="s">
        <v>62</v>
      </c>
      <c r="C17" s="8">
        <v>1200</v>
      </c>
      <c r="D17" s="8">
        <v>1200</v>
      </c>
      <c r="E17" s="16" t="s">
        <v>63</v>
      </c>
      <c r="F17" s="8" t="s">
        <v>64</v>
      </c>
      <c r="G17" s="17">
        <v>0.5</v>
      </c>
      <c r="H17" s="8">
        <v>0</v>
      </c>
      <c r="I17" s="17">
        <v>0.3</v>
      </c>
      <c r="J17" s="8">
        <v>0</v>
      </c>
      <c r="K17" s="17">
        <v>0.25</v>
      </c>
      <c r="L17" s="17">
        <v>0.5</v>
      </c>
      <c r="M17" s="17">
        <v>0.2</v>
      </c>
      <c r="N17" s="17">
        <v>0.5</v>
      </c>
      <c r="O17" s="17">
        <v>0.25</v>
      </c>
      <c r="P17" s="8">
        <v>0</v>
      </c>
      <c r="Q17" s="8">
        <v>0</v>
      </c>
      <c r="R17" s="26">
        <v>13178.5388888889</v>
      </c>
      <c r="S17" s="8" t="s">
        <v>65</v>
      </c>
      <c r="T17" s="25">
        <v>47442.74</v>
      </c>
      <c r="U17" s="25">
        <v>15246.47</v>
      </c>
      <c r="V17" s="25">
        <v>12314.88</v>
      </c>
      <c r="W17" s="25">
        <v>12984.58</v>
      </c>
      <c r="X17" s="36">
        <v>11822.368276</v>
      </c>
      <c r="Y17" s="36">
        <v>1942.912447</v>
      </c>
      <c r="Z17" s="41">
        <f>Y17/X17</f>
        <v>0.164342067650203</v>
      </c>
      <c r="AA17" s="36">
        <v>19469.099117</v>
      </c>
      <c r="AB17" s="36">
        <v>3494.120922</v>
      </c>
      <c r="AC17" s="41">
        <f>AB17/AA17</f>
        <v>0.179470087496191</v>
      </c>
      <c r="AD17" s="36">
        <v>21461.025748</v>
      </c>
      <c r="AE17" s="36">
        <v>4740.741024</v>
      </c>
      <c r="AF17" s="41">
        <f>AE17/AD17</f>
        <v>0.220900020328329</v>
      </c>
      <c r="AG17" s="36">
        <v>7886.195317</v>
      </c>
      <c r="AH17" s="36">
        <v>1444.8830452</v>
      </c>
      <c r="AI17" s="41">
        <f>AH17/AG17</f>
        <v>0.183216746113974</v>
      </c>
      <c r="AJ17" s="36">
        <f>X17+AA17+AD17+AG17</f>
        <v>60638.688458</v>
      </c>
      <c r="AK17" s="36">
        <f>Y17+AB17+AE17+AH17</f>
        <v>11622.6574382</v>
      </c>
      <c r="AL17" s="41">
        <f>AK17/AJ17</f>
        <v>0.191670659998693</v>
      </c>
    </row>
    <row r="18" customHeight="1" spans="1:38">
      <c r="A18" s="9"/>
      <c r="B18" s="9" t="s">
        <v>66</v>
      </c>
      <c r="C18" s="9">
        <v>1200</v>
      </c>
      <c r="D18" s="9">
        <v>1200</v>
      </c>
      <c r="E18" s="18" t="s">
        <v>67</v>
      </c>
      <c r="F18" s="9" t="s">
        <v>67</v>
      </c>
      <c r="G18" s="19">
        <v>0.3</v>
      </c>
      <c r="H18" s="9">
        <v>0</v>
      </c>
      <c r="I18" s="19">
        <v>0.3</v>
      </c>
      <c r="J18" s="9">
        <v>0</v>
      </c>
      <c r="K18" s="19">
        <v>0.25</v>
      </c>
      <c r="L18" s="19">
        <v>0.4</v>
      </c>
      <c r="M18" s="19">
        <v>0.1</v>
      </c>
      <c r="N18" s="19">
        <v>0.4</v>
      </c>
      <c r="O18" s="19">
        <v>0.15</v>
      </c>
      <c r="P18" s="19">
        <v>0.3</v>
      </c>
      <c r="Q18" s="19">
        <v>0.3</v>
      </c>
      <c r="R18" s="28"/>
      <c r="S18" s="9" t="s">
        <v>68</v>
      </c>
      <c r="T18" s="29"/>
      <c r="U18" s="29"/>
      <c r="V18" s="29"/>
      <c r="W18" s="29"/>
      <c r="X18" s="37">
        <v>1447.164506</v>
      </c>
      <c r="Y18" s="37">
        <v>1124.468516</v>
      </c>
      <c r="Z18" s="42">
        <f>Y18/X18</f>
        <v>0.777014991272872</v>
      </c>
      <c r="AA18" s="37">
        <v>8919.268945</v>
      </c>
      <c r="AB18" s="37">
        <v>2527.03136</v>
      </c>
      <c r="AC18" s="42">
        <f>AB18/AA18</f>
        <v>0.283322700053418</v>
      </c>
      <c r="AD18" s="37">
        <v>15635.58944725</v>
      </c>
      <c r="AE18" s="37">
        <v>9121.484516</v>
      </c>
      <c r="AF18" s="42">
        <f>AE18/AD18</f>
        <v>0.583379638277999</v>
      </c>
      <c r="AG18" s="37">
        <v>4730.0508838</v>
      </c>
      <c r="AH18" s="37">
        <v>4029.013568</v>
      </c>
      <c r="AI18" s="42">
        <f>AH18/AG18</f>
        <v>0.851790745380565</v>
      </c>
      <c r="AJ18" s="37">
        <f>X18+AA18+AD18+AG18</f>
        <v>30732.07378205</v>
      </c>
      <c r="AK18" s="37">
        <f>Y18+AB18+AE18+AH18</f>
        <v>16801.99796</v>
      </c>
      <c r="AL18" s="42">
        <f>AK18/AJ18</f>
        <v>0.546725160142422</v>
      </c>
    </row>
    <row r="19" customHeight="1" spans="1:38">
      <c r="A19" s="10" t="s">
        <v>69</v>
      </c>
      <c r="B19" s="10" t="s">
        <v>70</v>
      </c>
      <c r="C19" s="10">
        <v>3000</v>
      </c>
      <c r="D19" s="10">
        <v>3000</v>
      </c>
      <c r="E19" s="20" t="s">
        <v>71</v>
      </c>
      <c r="F19" s="10" t="s">
        <v>72</v>
      </c>
      <c r="G19" s="10">
        <v>0</v>
      </c>
      <c r="H19" s="20">
        <v>0.05</v>
      </c>
      <c r="I19" s="20">
        <v>0.4</v>
      </c>
      <c r="J19" s="10">
        <v>0</v>
      </c>
      <c r="K19" s="20">
        <v>0.5</v>
      </c>
      <c r="L19" s="20">
        <v>0.55</v>
      </c>
      <c r="M19" s="20">
        <v>0.2</v>
      </c>
      <c r="N19" s="20">
        <v>0.8</v>
      </c>
      <c r="O19" s="20">
        <v>0.3</v>
      </c>
      <c r="P19" s="20">
        <v>0.4</v>
      </c>
      <c r="Q19" s="20">
        <v>0.2</v>
      </c>
      <c r="R19" s="30">
        <v>393.021733898074</v>
      </c>
      <c r="S19" s="10" t="s">
        <v>73</v>
      </c>
      <c r="T19" s="31">
        <v>132644.8351906</v>
      </c>
      <c r="U19" s="33">
        <v>0</v>
      </c>
      <c r="V19" s="31">
        <v>48512.52555784</v>
      </c>
      <c r="W19" s="31">
        <v>31074.37555652</v>
      </c>
      <c r="X19" s="38">
        <v>33110.118621</v>
      </c>
      <c r="Y19" s="38">
        <v>15949.347295</v>
      </c>
      <c r="Z19" s="43">
        <f>Y19/X19</f>
        <v>0.48170613574559</v>
      </c>
      <c r="AA19" s="38">
        <v>102406.43917</v>
      </c>
      <c r="AB19" s="38">
        <v>39086.396647</v>
      </c>
      <c r="AC19" s="43">
        <f>AB19/AA19</f>
        <v>0.381679091312945</v>
      </c>
      <c r="AD19" s="38">
        <v>159371.418251</v>
      </c>
      <c r="AE19" s="38">
        <v>91361.66095</v>
      </c>
      <c r="AF19" s="43">
        <f>AE19/AD19</f>
        <v>0.57326252067426</v>
      </c>
      <c r="AG19" s="38">
        <v>135133.308646</v>
      </c>
      <c r="AH19" s="38">
        <v>43337.715155</v>
      </c>
      <c r="AI19" s="43">
        <f>AH19/AG19</f>
        <v>0.320703426780802</v>
      </c>
      <c r="AJ19" s="38">
        <f>X19+AA19+AD19+AG19</f>
        <v>430021.284688</v>
      </c>
      <c r="AK19" s="38">
        <f>Y19+AB19+AE19+AH19</f>
        <v>189735.120047</v>
      </c>
      <c r="AL19" s="43">
        <f>AK19/AJ19</f>
        <v>0.441222625025786</v>
      </c>
    </row>
    <row r="20" customHeight="1" spans="1:38">
      <c r="A20" s="8"/>
      <c r="B20" s="8" t="s">
        <v>74</v>
      </c>
      <c r="C20" s="8">
        <v>5000</v>
      </c>
      <c r="D20" s="8">
        <v>5000</v>
      </c>
      <c r="E20" s="17">
        <v>0.03</v>
      </c>
      <c r="F20" s="17">
        <v>0.04</v>
      </c>
      <c r="G20" s="8">
        <v>0</v>
      </c>
      <c r="H20" s="17">
        <v>0.05</v>
      </c>
      <c r="I20" s="17">
        <v>0.4</v>
      </c>
      <c r="J20" s="8">
        <v>0</v>
      </c>
      <c r="K20" s="17">
        <v>0.5</v>
      </c>
      <c r="L20" s="17">
        <v>0.55</v>
      </c>
      <c r="M20" s="17">
        <v>0.2</v>
      </c>
      <c r="N20" s="17">
        <v>0.8</v>
      </c>
      <c r="O20" s="17">
        <v>0.3</v>
      </c>
      <c r="P20" s="17">
        <v>0.4</v>
      </c>
      <c r="Q20" s="17">
        <v>0.2</v>
      </c>
      <c r="R20" s="26">
        <v>33.84612825</v>
      </c>
      <c r="S20" s="8">
        <f>C20*E20</f>
        <v>150</v>
      </c>
      <c r="T20" s="25">
        <v>5076.9192375</v>
      </c>
      <c r="U20" s="34">
        <v>0</v>
      </c>
      <c r="V20" s="25">
        <v>2020.894815</v>
      </c>
      <c r="W20" s="25">
        <v>1025.2567275</v>
      </c>
      <c r="X20" s="36">
        <v>833.55375</v>
      </c>
      <c r="Y20" s="36">
        <v>5.14</v>
      </c>
      <c r="Z20" s="41">
        <f>Y20/X20</f>
        <v>0.00616636899540072</v>
      </c>
      <c r="AA20" s="36">
        <v>2441.205</v>
      </c>
      <c r="AB20" s="36">
        <v>657.6341</v>
      </c>
      <c r="AC20" s="41">
        <f>AB20/AA20</f>
        <v>0.269389133645065</v>
      </c>
      <c r="AD20" s="36">
        <v>7139.92865</v>
      </c>
      <c r="AE20" s="36">
        <v>2498.228826</v>
      </c>
      <c r="AF20" s="41">
        <f>AE20/AD20</f>
        <v>0.349895488941616</v>
      </c>
      <c r="AG20" s="36">
        <v>3808.98741</v>
      </c>
      <c r="AH20" s="36">
        <v>1939.428372</v>
      </c>
      <c r="AI20" s="41">
        <f>AH20/AG20</f>
        <v>0.509171641499335</v>
      </c>
      <c r="AJ20" s="36">
        <f>X20+AA20+AD20+AG20</f>
        <v>14223.67481</v>
      </c>
      <c r="AK20" s="36">
        <f>Y20+AB20+AE20+AH20</f>
        <v>5100.431298</v>
      </c>
      <c r="AL20" s="41">
        <f>AK20/AJ20</f>
        <v>0.358587451283274</v>
      </c>
    </row>
    <row r="21" customHeight="1" spans="1:38">
      <c r="A21" s="8"/>
      <c r="B21" s="8" t="s">
        <v>75</v>
      </c>
      <c r="C21" s="8" t="s">
        <v>76</v>
      </c>
      <c r="D21" s="8" t="s">
        <v>76</v>
      </c>
      <c r="E21" s="17" t="s">
        <v>71</v>
      </c>
      <c r="F21" s="8" t="s">
        <v>72</v>
      </c>
      <c r="G21" s="8">
        <v>0</v>
      </c>
      <c r="H21" s="17">
        <v>0.05</v>
      </c>
      <c r="I21" s="17">
        <v>0.4</v>
      </c>
      <c r="J21" s="8">
        <v>0</v>
      </c>
      <c r="K21" s="17">
        <v>0.5</v>
      </c>
      <c r="L21" s="17">
        <v>0.55</v>
      </c>
      <c r="M21" s="17">
        <v>0.2</v>
      </c>
      <c r="N21" s="17">
        <v>0.8</v>
      </c>
      <c r="O21" s="17">
        <v>0.3</v>
      </c>
      <c r="P21" s="17">
        <v>0.4</v>
      </c>
      <c r="Q21" s="17">
        <v>0.2</v>
      </c>
      <c r="R21" s="26">
        <v>173.521827834545</v>
      </c>
      <c r="S21" s="8" t="s">
        <v>77</v>
      </c>
      <c r="T21" s="25">
        <v>26722.36148652</v>
      </c>
      <c r="U21" s="34">
        <v>0</v>
      </c>
      <c r="V21" s="25">
        <v>9837.190365744</v>
      </c>
      <c r="W21" s="25">
        <v>6196.226526168</v>
      </c>
      <c r="X21" s="36">
        <v>1106</v>
      </c>
      <c r="Y21" s="36">
        <v>0</v>
      </c>
      <c r="Z21" s="41">
        <v>0</v>
      </c>
      <c r="AA21" s="36">
        <v>7787.702302</v>
      </c>
      <c r="AB21" s="36">
        <v>1072.384846</v>
      </c>
      <c r="AC21" s="41">
        <f>AB21/AA21</f>
        <v>0.137702342027711</v>
      </c>
      <c r="AD21" s="36">
        <v>31268.429561</v>
      </c>
      <c r="AE21" s="36">
        <v>11959.314593</v>
      </c>
      <c r="AF21" s="41">
        <f>AE21/AD21</f>
        <v>0.38247250536421</v>
      </c>
      <c r="AG21" s="36">
        <v>25108.972855</v>
      </c>
      <c r="AH21" s="36">
        <v>12570.509473</v>
      </c>
      <c r="AI21" s="41">
        <f>AH21/AG21</f>
        <v>0.500638140221527</v>
      </c>
      <c r="AJ21" s="36">
        <f>X21+AA21+AD21+AG21</f>
        <v>65271.104718</v>
      </c>
      <c r="AK21" s="36">
        <f>Y21+AB21+AE21+AH21</f>
        <v>25602.208912</v>
      </c>
      <c r="AL21" s="41">
        <f>AK21/AJ21</f>
        <v>0.392244148809996</v>
      </c>
    </row>
    <row r="22" customHeight="1" spans="1:38">
      <c r="A22" s="8"/>
      <c r="B22" s="8" t="s">
        <v>78</v>
      </c>
      <c r="C22" s="8" t="s">
        <v>76</v>
      </c>
      <c r="D22" s="8" t="s">
        <v>76</v>
      </c>
      <c r="E22" s="17" t="s">
        <v>79</v>
      </c>
      <c r="F22" s="8" t="s">
        <v>80</v>
      </c>
      <c r="G22" s="8">
        <v>0</v>
      </c>
      <c r="H22" s="17">
        <v>0.05</v>
      </c>
      <c r="I22" s="17">
        <v>0.4</v>
      </c>
      <c r="J22" s="8">
        <v>0</v>
      </c>
      <c r="K22" s="17">
        <v>0.5</v>
      </c>
      <c r="L22" s="17">
        <v>0.55</v>
      </c>
      <c r="M22" s="17">
        <v>0.2</v>
      </c>
      <c r="N22" s="17">
        <v>0.8</v>
      </c>
      <c r="O22" s="17">
        <v>0.3</v>
      </c>
      <c r="P22" s="17">
        <v>0.4</v>
      </c>
      <c r="Q22" s="17">
        <v>0.2</v>
      </c>
      <c r="R22" s="26">
        <v>3.4907634375</v>
      </c>
      <c r="S22" s="8" t="s">
        <v>81</v>
      </c>
      <c r="T22" s="25">
        <v>332.786114375</v>
      </c>
      <c r="U22" s="34">
        <v>0</v>
      </c>
      <c r="V22" s="25">
        <v>133.050827</v>
      </c>
      <c r="W22" s="25">
        <v>66.6208416249998</v>
      </c>
      <c r="X22" s="36"/>
      <c r="Y22" s="36"/>
      <c r="Z22" s="41"/>
      <c r="AA22" s="36"/>
      <c r="AB22" s="36"/>
      <c r="AC22" s="41"/>
      <c r="AD22" s="36"/>
      <c r="AE22" s="36"/>
      <c r="AF22" s="41"/>
      <c r="AG22" s="36"/>
      <c r="AH22" s="36"/>
      <c r="AI22" s="41"/>
      <c r="AJ22" s="36"/>
      <c r="AK22" s="36"/>
      <c r="AL22" s="41"/>
    </row>
    <row r="23" customHeight="1" spans="1:38">
      <c r="A23" s="8"/>
      <c r="B23" s="8" t="s">
        <v>82</v>
      </c>
      <c r="C23" s="8" t="s">
        <v>83</v>
      </c>
      <c r="D23" s="8" t="s">
        <v>83</v>
      </c>
      <c r="E23" s="17" t="s">
        <v>84</v>
      </c>
      <c r="F23" s="8" t="s">
        <v>72</v>
      </c>
      <c r="G23" s="8">
        <v>0</v>
      </c>
      <c r="H23" s="17">
        <v>0.05</v>
      </c>
      <c r="I23" s="17">
        <v>0.4</v>
      </c>
      <c r="J23" s="8">
        <v>0</v>
      </c>
      <c r="K23" s="17">
        <v>0.5</v>
      </c>
      <c r="L23" s="17">
        <v>0.55</v>
      </c>
      <c r="M23" s="17">
        <v>0.2</v>
      </c>
      <c r="N23" s="17">
        <v>0.8</v>
      </c>
      <c r="O23" s="17">
        <v>0.3</v>
      </c>
      <c r="P23" s="17">
        <v>0.4</v>
      </c>
      <c r="Q23" s="17">
        <v>0.2</v>
      </c>
      <c r="R23" s="26">
        <v>26.082805964</v>
      </c>
      <c r="S23" s="8" t="s">
        <v>85</v>
      </c>
      <c r="T23" s="25">
        <v>10954.77850488</v>
      </c>
      <c r="U23" s="34">
        <v>0</v>
      </c>
      <c r="V23" s="25">
        <v>3750.71168976</v>
      </c>
      <c r="W23" s="25">
        <v>2822.155413168</v>
      </c>
      <c r="X23" s="36">
        <v>0</v>
      </c>
      <c r="Y23" s="36">
        <v>0</v>
      </c>
      <c r="Z23" s="41">
        <v>0</v>
      </c>
      <c r="AA23" s="36">
        <v>5242.571834</v>
      </c>
      <c r="AB23" s="36">
        <v>364.39961</v>
      </c>
      <c r="AC23" s="41">
        <f>AB23/AA23</f>
        <v>0.0695077953222758</v>
      </c>
      <c r="AD23" s="36">
        <v>18192.855492</v>
      </c>
      <c r="AE23" s="36">
        <v>4462.234102</v>
      </c>
      <c r="AF23" s="41">
        <f>AE23/AD23</f>
        <v>0.245273981534245</v>
      </c>
      <c r="AG23" s="36">
        <v>11602.405857</v>
      </c>
      <c r="AH23" s="36">
        <v>4803.363008</v>
      </c>
      <c r="AI23" s="41">
        <f>AH23/AG23</f>
        <v>0.41399715431451</v>
      </c>
      <c r="AJ23" s="36">
        <f>X23+AA23+AD23+AG23</f>
        <v>35037.833183</v>
      </c>
      <c r="AK23" s="36">
        <f>Y23+AB23+AE23+AH23</f>
        <v>9629.99672</v>
      </c>
      <c r="AL23" s="41">
        <f>AK23/AJ23</f>
        <v>0.274845669528228</v>
      </c>
    </row>
    <row r="24" customHeight="1" spans="1:38">
      <c r="A24" s="8"/>
      <c r="B24" s="8" t="s">
        <v>86</v>
      </c>
      <c r="C24" s="8" t="s">
        <v>83</v>
      </c>
      <c r="D24" s="8" t="s">
        <v>83</v>
      </c>
      <c r="E24" s="17" t="s">
        <v>87</v>
      </c>
      <c r="F24" s="8" t="s">
        <v>80</v>
      </c>
      <c r="G24" s="8">
        <v>0</v>
      </c>
      <c r="H24" s="17">
        <v>0.05</v>
      </c>
      <c r="I24" s="17">
        <v>0.4</v>
      </c>
      <c r="J24" s="8">
        <v>0</v>
      </c>
      <c r="K24" s="17">
        <v>0.5</v>
      </c>
      <c r="L24" s="17">
        <v>0.55</v>
      </c>
      <c r="M24" s="17">
        <v>0.2</v>
      </c>
      <c r="N24" s="17">
        <v>0.8</v>
      </c>
      <c r="O24" s="17">
        <v>0.3</v>
      </c>
      <c r="P24" s="17">
        <v>0.4</v>
      </c>
      <c r="Q24" s="17">
        <v>0.2</v>
      </c>
      <c r="R24" s="26">
        <v>13.20613415625</v>
      </c>
      <c r="S24" s="8" t="s">
        <v>88</v>
      </c>
      <c r="T24" s="25">
        <v>3433.594880625</v>
      </c>
      <c r="U24" s="34">
        <v>0</v>
      </c>
      <c r="V24" s="25">
        <v>135.6973475</v>
      </c>
      <c r="W24" s="25">
        <v>1924.459580875</v>
      </c>
      <c r="X24" s="36"/>
      <c r="Y24" s="36"/>
      <c r="Z24" s="41"/>
      <c r="AA24" s="36"/>
      <c r="AB24" s="36"/>
      <c r="AC24" s="41"/>
      <c r="AD24" s="36"/>
      <c r="AE24" s="36"/>
      <c r="AF24" s="41"/>
      <c r="AG24" s="36"/>
      <c r="AH24" s="36"/>
      <c r="AI24" s="41"/>
      <c r="AJ24" s="36"/>
      <c r="AK24" s="36"/>
      <c r="AL24" s="41"/>
    </row>
    <row r="25" customHeight="1" spans="1:38">
      <c r="A25" s="8"/>
      <c r="B25" s="8" t="s">
        <v>89</v>
      </c>
      <c r="C25" s="8">
        <v>4000</v>
      </c>
      <c r="D25" s="8">
        <v>3000</v>
      </c>
      <c r="E25" s="17" t="s">
        <v>90</v>
      </c>
      <c r="F25" s="8" t="s">
        <v>80</v>
      </c>
      <c r="G25" s="8">
        <v>0</v>
      </c>
      <c r="H25" s="17">
        <v>0.05</v>
      </c>
      <c r="I25" s="17">
        <v>0.4</v>
      </c>
      <c r="J25" s="8">
        <v>0</v>
      </c>
      <c r="K25" s="17">
        <v>0.4</v>
      </c>
      <c r="L25" s="17">
        <v>0.55</v>
      </c>
      <c r="M25" s="17">
        <v>0.2</v>
      </c>
      <c r="N25" s="17">
        <v>0.7</v>
      </c>
      <c r="O25" s="17">
        <v>0.3</v>
      </c>
      <c r="P25" s="17">
        <v>0.4</v>
      </c>
      <c r="Q25" s="17">
        <v>0.3</v>
      </c>
      <c r="R25" s="26">
        <v>2.23964099166667</v>
      </c>
      <c r="S25" s="8" t="s">
        <v>91</v>
      </c>
      <c r="T25" s="25">
        <v>537.513838</v>
      </c>
      <c r="U25" s="34">
        <v>0</v>
      </c>
      <c r="V25" s="25">
        <v>196.8326152</v>
      </c>
      <c r="W25" s="25">
        <v>125.6756876</v>
      </c>
      <c r="X25" s="36">
        <v>341.97202</v>
      </c>
      <c r="Y25" s="36">
        <v>190.788453</v>
      </c>
      <c r="Z25" s="41">
        <f>Y25/X25</f>
        <v>0.557906617623278</v>
      </c>
      <c r="AA25" s="36">
        <v>822.937768</v>
      </c>
      <c r="AB25" s="36">
        <v>260.80394</v>
      </c>
      <c r="AC25" s="41">
        <f>AB25/AA25</f>
        <v>0.316918180379346</v>
      </c>
      <c r="AD25" s="36">
        <v>1138.265503</v>
      </c>
      <c r="AE25" s="36">
        <v>273.564943</v>
      </c>
      <c r="AF25" s="41">
        <f>AE25/AD25</f>
        <v>0.240334915078244</v>
      </c>
      <c r="AG25" s="36">
        <v>508.72976</v>
      </c>
      <c r="AH25" s="36">
        <v>321.16787</v>
      </c>
      <c r="AI25" s="41">
        <f>AH25/AG25</f>
        <v>0.631313312592525</v>
      </c>
      <c r="AJ25" s="36">
        <f>X25+AA25+AD25+AG25</f>
        <v>2811.905051</v>
      </c>
      <c r="AK25" s="36">
        <f>Y25+AB25+AE25+AH25</f>
        <v>1046.325206</v>
      </c>
      <c r="AL25" s="41">
        <f>AK25/AJ25</f>
        <v>0.372105454139675</v>
      </c>
    </row>
    <row r="26" customHeight="1" spans="1:38">
      <c r="A26" s="8"/>
      <c r="B26" s="8" t="s">
        <v>92</v>
      </c>
      <c r="C26" s="8">
        <v>15000</v>
      </c>
      <c r="D26" s="8">
        <v>10000</v>
      </c>
      <c r="E26" s="17" t="s">
        <v>93</v>
      </c>
      <c r="F26" s="8" t="s">
        <v>94</v>
      </c>
      <c r="G26" s="8">
        <v>0</v>
      </c>
      <c r="H26" s="17">
        <v>0.05</v>
      </c>
      <c r="I26" s="17">
        <v>0.4</v>
      </c>
      <c r="J26" s="8">
        <v>0</v>
      </c>
      <c r="K26" s="17">
        <v>0.4</v>
      </c>
      <c r="L26" s="17">
        <v>0.55</v>
      </c>
      <c r="M26" s="17">
        <v>0.2</v>
      </c>
      <c r="N26" s="17">
        <v>0.7</v>
      </c>
      <c r="O26" s="17">
        <v>0.3</v>
      </c>
      <c r="P26" s="17">
        <v>0.4</v>
      </c>
      <c r="Q26" s="17">
        <v>0.3</v>
      </c>
      <c r="R26" s="26">
        <v>2.077243275</v>
      </c>
      <c r="S26" s="8" t="s">
        <v>95</v>
      </c>
      <c r="T26" s="25">
        <v>1246.345965</v>
      </c>
      <c r="U26" s="34">
        <v>0</v>
      </c>
      <c r="V26" s="25">
        <v>99.99004</v>
      </c>
      <c r="W26" s="25">
        <v>647.817539</v>
      </c>
      <c r="X26" s="36"/>
      <c r="Y26" s="36"/>
      <c r="Z26" s="41"/>
      <c r="AA26" s="36"/>
      <c r="AB26" s="36"/>
      <c r="AC26" s="41"/>
      <c r="AD26" s="36"/>
      <c r="AE26" s="36"/>
      <c r="AF26" s="41"/>
      <c r="AG26" s="36"/>
      <c r="AH26" s="36"/>
      <c r="AI26" s="41"/>
      <c r="AJ26" s="36"/>
      <c r="AK26" s="36"/>
      <c r="AL26" s="41"/>
    </row>
    <row r="27" customHeight="1" spans="1:38">
      <c r="A27" s="8"/>
      <c r="B27" s="8" t="s">
        <v>96</v>
      </c>
      <c r="C27" s="8">
        <v>30</v>
      </c>
      <c r="D27" s="8">
        <v>30</v>
      </c>
      <c r="E27" s="16">
        <v>0.018</v>
      </c>
      <c r="F27" s="17">
        <v>0.02</v>
      </c>
      <c r="G27" s="8">
        <v>0</v>
      </c>
      <c r="H27" s="17">
        <v>0.05</v>
      </c>
      <c r="I27" s="17">
        <v>0.4</v>
      </c>
      <c r="J27" s="8">
        <v>0</v>
      </c>
      <c r="K27" s="17">
        <v>0.5</v>
      </c>
      <c r="L27" s="17">
        <v>0.55</v>
      </c>
      <c r="M27" s="17">
        <v>0.2</v>
      </c>
      <c r="N27" s="17">
        <v>0.7</v>
      </c>
      <c r="O27" s="17">
        <v>0.2</v>
      </c>
      <c r="P27" s="17">
        <v>0.4</v>
      </c>
      <c r="Q27" s="17">
        <v>0.3</v>
      </c>
      <c r="R27" s="26">
        <v>56730.4070733333</v>
      </c>
      <c r="S27" s="8">
        <f>C27*E27</f>
        <v>0.54</v>
      </c>
      <c r="T27" s="25">
        <v>25528.683183</v>
      </c>
      <c r="U27" s="34">
        <v>0</v>
      </c>
      <c r="V27" s="25">
        <v>9995.4132732</v>
      </c>
      <c r="W27" s="25">
        <v>5321.7966366</v>
      </c>
      <c r="X27" s="36">
        <v>13115.140216</v>
      </c>
      <c r="Y27" s="36">
        <v>6524.240283</v>
      </c>
      <c r="Z27" s="41">
        <f>Y27/X27</f>
        <v>0.497458675664074</v>
      </c>
      <c r="AA27" s="36">
        <v>27132.4893</v>
      </c>
      <c r="AB27" s="36">
        <v>13823.6115775</v>
      </c>
      <c r="AC27" s="41">
        <f>AB27/AA27</f>
        <v>0.509485562664536</v>
      </c>
      <c r="AD27" s="36">
        <v>34052.841024</v>
      </c>
      <c r="AE27" s="36">
        <v>19790.1461265</v>
      </c>
      <c r="AF27" s="41">
        <f>AE27/AD27</f>
        <v>0.58115991298794</v>
      </c>
      <c r="AG27" s="36">
        <v>21908.913587</v>
      </c>
      <c r="AH27" s="36">
        <v>11058.3288935</v>
      </c>
      <c r="AI27" s="41">
        <f>AH27/AG27</f>
        <v>0.504741088579656</v>
      </c>
      <c r="AJ27" s="36">
        <f>X27+AA27+AD27+AG27</f>
        <v>96209.384127</v>
      </c>
      <c r="AK27" s="36">
        <f>Y27+AB27+AE27+AH27</f>
        <v>51196.3268805</v>
      </c>
      <c r="AL27" s="41">
        <f>AK27/AJ27</f>
        <v>0.532134441406661</v>
      </c>
    </row>
    <row r="28" customHeight="1" spans="1:38">
      <c r="A28" s="8"/>
      <c r="B28" s="8" t="s">
        <v>97</v>
      </c>
      <c r="C28" s="8">
        <v>30</v>
      </c>
      <c r="D28" s="8">
        <v>20</v>
      </c>
      <c r="E28" s="16">
        <v>0.015</v>
      </c>
      <c r="F28" s="17">
        <v>0.02</v>
      </c>
      <c r="G28" s="8">
        <v>0</v>
      </c>
      <c r="H28" s="17">
        <v>0.05</v>
      </c>
      <c r="I28" s="17">
        <v>0.4</v>
      </c>
      <c r="J28" s="8">
        <v>0</v>
      </c>
      <c r="K28" s="17">
        <v>0.5</v>
      </c>
      <c r="L28" s="17">
        <v>0.55</v>
      </c>
      <c r="M28" s="17">
        <v>0.2</v>
      </c>
      <c r="N28" s="17">
        <v>0.7</v>
      </c>
      <c r="O28" s="17">
        <v>0.2</v>
      </c>
      <c r="P28" s="17">
        <v>0.4</v>
      </c>
      <c r="Q28" s="17">
        <v>0.3</v>
      </c>
      <c r="R28" s="26">
        <v>1755.4746975</v>
      </c>
      <c r="S28" s="8">
        <f>C28*E28</f>
        <v>0.45</v>
      </c>
      <c r="T28" s="25">
        <v>526.64240925</v>
      </c>
      <c r="U28" s="34">
        <v>0</v>
      </c>
      <c r="V28" s="25">
        <v>210.6569637</v>
      </c>
      <c r="W28" s="25">
        <v>105.32848185</v>
      </c>
      <c r="X28" s="36">
        <v>122</v>
      </c>
      <c r="Y28" s="36">
        <v>0</v>
      </c>
      <c r="Z28" s="41">
        <v>0</v>
      </c>
      <c r="AA28" s="36">
        <v>36.38848</v>
      </c>
      <c r="AB28" s="36">
        <v>33.892</v>
      </c>
      <c r="AC28" s="41">
        <f>AB28/AA28</f>
        <v>0.931393671843397</v>
      </c>
      <c r="AD28" s="36">
        <v>445.680319</v>
      </c>
      <c r="AE28" s="36">
        <v>130.18684</v>
      </c>
      <c r="AF28" s="41">
        <f>AE28/AD28</f>
        <v>0.292108119766446</v>
      </c>
      <c r="AG28" s="36">
        <v>102.775984</v>
      </c>
      <c r="AH28" s="36">
        <v>70.4826</v>
      </c>
      <c r="AI28" s="41">
        <f>AH28/AG28</f>
        <v>0.685788617698859</v>
      </c>
      <c r="AJ28" s="36">
        <f>X28+AA28+AD28+AG28</f>
        <v>706.844783</v>
      </c>
      <c r="AK28" s="36">
        <f>Y28+AB28+AE28+AH28</f>
        <v>234.56144</v>
      </c>
      <c r="AL28" s="41">
        <f>AK28/AJ28</f>
        <v>0.331842924559012</v>
      </c>
    </row>
    <row r="29" customHeight="1" spans="1:38">
      <c r="A29" s="8"/>
      <c r="B29" s="8" t="s">
        <v>98</v>
      </c>
      <c r="C29" s="8">
        <v>40</v>
      </c>
      <c r="D29" s="8">
        <v>40</v>
      </c>
      <c r="E29" s="17">
        <v>0.03</v>
      </c>
      <c r="F29" s="17">
        <v>0.04</v>
      </c>
      <c r="G29" s="8">
        <v>0</v>
      </c>
      <c r="H29" s="17">
        <v>0.05</v>
      </c>
      <c r="I29" s="17">
        <v>0.4</v>
      </c>
      <c r="J29" s="8">
        <v>0</v>
      </c>
      <c r="K29" s="17">
        <v>0.5</v>
      </c>
      <c r="L29" s="17">
        <v>0.55</v>
      </c>
      <c r="M29" s="17">
        <v>0.2</v>
      </c>
      <c r="N29" s="17">
        <v>0.7</v>
      </c>
      <c r="O29" s="17">
        <v>0.2</v>
      </c>
      <c r="P29" s="17">
        <v>0.4</v>
      </c>
      <c r="Q29" s="17">
        <v>0.3</v>
      </c>
      <c r="R29" s="26">
        <v>1545.6595</v>
      </c>
      <c r="S29" s="8">
        <f>C29*E29</f>
        <v>1.2</v>
      </c>
      <c r="T29" s="25">
        <v>1978.44416</v>
      </c>
      <c r="U29" s="34">
        <v>0</v>
      </c>
      <c r="V29" s="25">
        <v>599.387904</v>
      </c>
      <c r="W29" s="25">
        <v>587.678592</v>
      </c>
      <c r="X29" s="36">
        <v>0</v>
      </c>
      <c r="Y29" s="36">
        <v>0</v>
      </c>
      <c r="Z29" s="41">
        <v>0</v>
      </c>
      <c r="AA29" s="36">
        <v>640.8816</v>
      </c>
      <c r="AB29" s="36">
        <v>41.255052</v>
      </c>
      <c r="AC29" s="41">
        <f>AB29/AA29</f>
        <v>0.0643723458436004</v>
      </c>
      <c r="AD29" s="36">
        <v>2533.504893</v>
      </c>
      <c r="AE29" s="36">
        <v>842.541559</v>
      </c>
      <c r="AF29" s="41">
        <f>AE29/AD29</f>
        <v>0.332559673094738</v>
      </c>
      <c r="AG29" s="36">
        <v>1248.84128</v>
      </c>
      <c r="AH29" s="36">
        <v>573.08638</v>
      </c>
      <c r="AI29" s="41">
        <f>AH29/AG29</f>
        <v>0.458894488177072</v>
      </c>
      <c r="AJ29" s="36">
        <f>X29+AA29+AD29+AG29</f>
        <v>4423.227773</v>
      </c>
      <c r="AK29" s="36">
        <f>Y29+AB29+AE29+AH29</f>
        <v>1456.882991</v>
      </c>
      <c r="AL29" s="41">
        <f>AK29/AJ29</f>
        <v>0.32937100817937</v>
      </c>
    </row>
    <row r="30" ht="27" customHeight="1" spans="1:38">
      <c r="A30" s="8"/>
      <c r="B30" s="8" t="s">
        <v>99</v>
      </c>
      <c r="C30" s="8" t="s">
        <v>100</v>
      </c>
      <c r="D30" s="8">
        <v>5000</v>
      </c>
      <c r="E30" s="17">
        <v>0.06</v>
      </c>
      <c r="F30" s="17">
        <v>0.08</v>
      </c>
      <c r="G30" s="8">
        <v>0</v>
      </c>
      <c r="H30" s="17">
        <v>0.05</v>
      </c>
      <c r="I30" s="17">
        <v>0.4</v>
      </c>
      <c r="J30" s="8">
        <v>0</v>
      </c>
      <c r="K30" s="17">
        <v>0.5</v>
      </c>
      <c r="L30" s="17">
        <v>0.45</v>
      </c>
      <c r="M30" s="17">
        <v>0.1</v>
      </c>
      <c r="N30" s="17">
        <v>0.7</v>
      </c>
      <c r="O30" s="17">
        <v>0.2</v>
      </c>
      <c r="P30" s="17">
        <v>0.5</v>
      </c>
      <c r="Q30" s="17">
        <v>0.3</v>
      </c>
      <c r="R30" s="26">
        <v>181.99613737125</v>
      </c>
      <c r="S30" s="8" t="e">
        <f>C30*E30</f>
        <v>#VALUE!</v>
      </c>
      <c r="T30" s="25">
        <v>98277.914180475</v>
      </c>
      <c r="U30" s="34">
        <v>0</v>
      </c>
      <c r="V30" s="25">
        <v>13486.45123962</v>
      </c>
      <c r="W30" s="25">
        <v>45480.297268665</v>
      </c>
      <c r="X30" s="36">
        <v>7.4334</v>
      </c>
      <c r="Y30" s="36">
        <v>0</v>
      </c>
      <c r="Z30" s="41">
        <v>0</v>
      </c>
      <c r="AA30" s="36">
        <v>19575.235824</v>
      </c>
      <c r="AB30" s="36">
        <v>2383.575034</v>
      </c>
      <c r="AC30" s="41">
        <f>AB30/AA30</f>
        <v>0.121764818336321</v>
      </c>
      <c r="AD30" s="36">
        <v>63730.8819842</v>
      </c>
      <c r="AE30" s="36">
        <v>19542.404094</v>
      </c>
      <c r="AF30" s="41">
        <f>AE30/AD30</f>
        <v>0.306639473447816</v>
      </c>
      <c r="AG30" s="36">
        <v>44692.1382284</v>
      </c>
      <c r="AH30" s="36">
        <v>8809.01355636</v>
      </c>
      <c r="AI30" s="41">
        <f>AH30/AG30</f>
        <v>0.197104320928692</v>
      </c>
      <c r="AJ30" s="36">
        <f>X30+AA30+AD30+AG30</f>
        <v>128005.6894366</v>
      </c>
      <c r="AK30" s="36">
        <f>Y30+AB30+AE30+AH30</f>
        <v>30734.99268436</v>
      </c>
      <c r="AL30" s="41">
        <f>AK30/AJ30</f>
        <v>0.240106457921019</v>
      </c>
    </row>
    <row r="31" customHeight="1" spans="1:38">
      <c r="A31" s="8"/>
      <c r="B31" s="8" t="s">
        <v>101</v>
      </c>
      <c r="C31" s="8" t="s">
        <v>102</v>
      </c>
      <c r="D31" s="8"/>
      <c r="E31" s="17">
        <v>0.1</v>
      </c>
      <c r="F31" s="17"/>
      <c r="G31" s="8">
        <v>0</v>
      </c>
      <c r="H31" s="17">
        <v>0.05</v>
      </c>
      <c r="I31" s="17">
        <v>0.45</v>
      </c>
      <c r="J31" s="8">
        <v>0</v>
      </c>
      <c r="K31" s="17">
        <v>0.5</v>
      </c>
      <c r="L31" s="17">
        <v>0.55</v>
      </c>
      <c r="M31" s="17">
        <v>0.15</v>
      </c>
      <c r="N31" s="17">
        <v>0.6</v>
      </c>
      <c r="O31" s="17">
        <v>0.1</v>
      </c>
      <c r="P31" s="17">
        <v>0.4</v>
      </c>
      <c r="Q31" s="17"/>
      <c r="R31" s="26"/>
      <c r="S31" s="8"/>
      <c r="T31" s="25"/>
      <c r="U31" s="34"/>
      <c r="V31" s="25"/>
      <c r="W31" s="25"/>
      <c r="X31" s="36"/>
      <c r="Y31" s="36"/>
      <c r="Z31" s="41"/>
      <c r="AA31" s="36"/>
      <c r="AB31" s="36"/>
      <c r="AC31" s="41"/>
      <c r="AD31" s="36"/>
      <c r="AE31" s="36"/>
      <c r="AF31" s="41"/>
      <c r="AG31" s="36"/>
      <c r="AH31" s="36"/>
      <c r="AI31" s="41"/>
      <c r="AJ31" s="36"/>
      <c r="AK31" s="36"/>
      <c r="AL31" s="41"/>
    </row>
    <row r="32" customHeight="1" spans="1:38">
      <c r="A32" s="8"/>
      <c r="B32" s="8" t="s">
        <v>103</v>
      </c>
      <c r="C32" s="8" t="s">
        <v>104</v>
      </c>
      <c r="D32" s="8"/>
      <c r="E32" s="16">
        <v>0.004</v>
      </c>
      <c r="F32" s="17"/>
      <c r="G32" s="8">
        <v>0</v>
      </c>
      <c r="H32" s="17">
        <v>0.05</v>
      </c>
      <c r="I32" s="17">
        <v>0.4</v>
      </c>
      <c r="J32" s="8"/>
      <c r="K32" s="17"/>
      <c r="L32" s="17">
        <v>0.55</v>
      </c>
      <c r="M32" s="17">
        <v>0.2</v>
      </c>
      <c r="N32" s="17"/>
      <c r="O32" s="17"/>
      <c r="P32" s="17">
        <v>0.4</v>
      </c>
      <c r="Q32" s="17"/>
      <c r="R32" s="26"/>
      <c r="S32" s="8"/>
      <c r="T32" s="25">
        <v>4000</v>
      </c>
      <c r="U32" s="34">
        <v>0</v>
      </c>
      <c r="V32" s="25">
        <v>1600</v>
      </c>
      <c r="W32" s="25">
        <v>800</v>
      </c>
      <c r="X32" s="36"/>
      <c r="Y32" s="36"/>
      <c r="Z32" s="41"/>
      <c r="AA32" s="36"/>
      <c r="AB32" s="36"/>
      <c r="AC32" s="41"/>
      <c r="AD32" s="36"/>
      <c r="AE32" s="36"/>
      <c r="AF32" s="41"/>
      <c r="AG32" s="36"/>
      <c r="AH32" s="36"/>
      <c r="AI32" s="41"/>
      <c r="AJ32" s="36"/>
      <c r="AK32" s="36"/>
      <c r="AL32" s="41"/>
    </row>
    <row r="33" ht="30" customHeight="1" spans="1:38">
      <c r="A33" s="9"/>
      <c r="B33" s="9"/>
      <c r="C33" s="9" t="s">
        <v>105</v>
      </c>
      <c r="D33" s="9"/>
      <c r="E33" s="19">
        <v>0.05</v>
      </c>
      <c r="F33" s="9"/>
      <c r="G33" s="9">
        <v>0</v>
      </c>
      <c r="H33" s="19">
        <v>0.05</v>
      </c>
      <c r="I33" s="19">
        <v>0.4</v>
      </c>
      <c r="J33" s="9"/>
      <c r="K33" s="19"/>
      <c r="L33" s="19">
        <v>0.55</v>
      </c>
      <c r="M33" s="19">
        <v>0.2</v>
      </c>
      <c r="N33" s="19"/>
      <c r="O33" s="19"/>
      <c r="P33" s="19">
        <v>0.4</v>
      </c>
      <c r="Q33" s="19"/>
      <c r="R33" s="28">
        <v>41.6666666666667</v>
      </c>
      <c r="S33" s="9" t="s">
        <v>106</v>
      </c>
      <c r="T33" s="29"/>
      <c r="U33" s="39"/>
      <c r="V33" s="29"/>
      <c r="W33" s="29"/>
      <c r="X33" s="39"/>
      <c r="Y33" s="39"/>
      <c r="Z33" s="44"/>
      <c r="AA33" s="39"/>
      <c r="AB33" s="39"/>
      <c r="AC33" s="39"/>
      <c r="AD33" s="39"/>
      <c r="AE33" s="39"/>
      <c r="AF33" s="39"/>
      <c r="AG33" s="39"/>
      <c r="AH33" s="39"/>
      <c r="AI33" s="39"/>
      <c r="AJ33" s="46"/>
      <c r="AK33" s="46"/>
      <c r="AL33" s="42"/>
    </row>
    <row r="34" customHeight="1" spans="1:38">
      <c r="A34" s="11" t="s">
        <v>107</v>
      </c>
      <c r="B34" s="12"/>
      <c r="C34" s="13"/>
      <c r="D34" s="13"/>
      <c r="E34" s="13"/>
      <c r="F34" s="13"/>
      <c r="G34" s="21"/>
      <c r="H34" s="13" t="s">
        <v>108</v>
      </c>
      <c r="I34" s="13" t="s">
        <v>109</v>
      </c>
      <c r="J34" s="21"/>
      <c r="K34" s="22"/>
      <c r="L34" s="13" t="s">
        <v>102</v>
      </c>
      <c r="M34" s="13" t="s">
        <v>102</v>
      </c>
      <c r="N34" s="22"/>
      <c r="O34" s="22"/>
      <c r="P34" s="23"/>
      <c r="Q34" s="32"/>
      <c r="R34" s="30"/>
      <c r="S34" s="10"/>
      <c r="T34" s="33"/>
      <c r="U34" s="33"/>
      <c r="V34" s="33"/>
      <c r="W34" s="33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ht="213" customHeight="1" spans="1:16">
      <c r="A35" s="14" t="s">
        <v>110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</sheetData>
  <mergeCells count="105">
    <mergeCell ref="A1:AL1"/>
    <mergeCell ref="H2:I2"/>
    <mergeCell ref="J2:K2"/>
    <mergeCell ref="L2:M2"/>
    <mergeCell ref="N2:O2"/>
    <mergeCell ref="R2:W2"/>
    <mergeCell ref="X2:Z2"/>
    <mergeCell ref="AA2:AC2"/>
    <mergeCell ref="AD2:AF2"/>
    <mergeCell ref="AG2:AI2"/>
    <mergeCell ref="AJ2:AL2"/>
    <mergeCell ref="A34:B34"/>
    <mergeCell ref="A35:P35"/>
    <mergeCell ref="A2:A3"/>
    <mergeCell ref="A4:A18"/>
    <mergeCell ref="A19:A33"/>
    <mergeCell ref="B2:B3"/>
    <mergeCell ref="B32:B33"/>
    <mergeCell ref="D32:D33"/>
    <mergeCell ref="G2:G3"/>
    <mergeCell ref="R17:R18"/>
    <mergeCell ref="T17:T18"/>
    <mergeCell ref="T32:T33"/>
    <mergeCell ref="U17:U18"/>
    <mergeCell ref="U32:U33"/>
    <mergeCell ref="V17:V18"/>
    <mergeCell ref="V32:V33"/>
    <mergeCell ref="W17:W18"/>
    <mergeCell ref="W32:W33"/>
    <mergeCell ref="X4:X5"/>
    <mergeCell ref="X14:X16"/>
    <mergeCell ref="X21:X22"/>
    <mergeCell ref="X23:X24"/>
    <mergeCell ref="X25:X26"/>
    <mergeCell ref="Y4:Y5"/>
    <mergeCell ref="Y14:Y16"/>
    <mergeCell ref="Y21:Y22"/>
    <mergeCell ref="Y23:Y24"/>
    <mergeCell ref="Y25:Y26"/>
    <mergeCell ref="Z4:Z5"/>
    <mergeCell ref="Z14:Z16"/>
    <mergeCell ref="Z21:Z22"/>
    <mergeCell ref="Z23:Z24"/>
    <mergeCell ref="Z25:Z26"/>
    <mergeCell ref="AA4:AA5"/>
    <mergeCell ref="AA14:AA16"/>
    <mergeCell ref="AA21:AA22"/>
    <mergeCell ref="AA23:AA24"/>
    <mergeCell ref="AA25:AA26"/>
    <mergeCell ref="AB4:AB5"/>
    <mergeCell ref="AB14:AB16"/>
    <mergeCell ref="AB21:AB22"/>
    <mergeCell ref="AB23:AB24"/>
    <mergeCell ref="AB25:AB26"/>
    <mergeCell ref="AC4:AC5"/>
    <mergeCell ref="AC14:AC16"/>
    <mergeCell ref="AC21:AC22"/>
    <mergeCell ref="AC23:AC24"/>
    <mergeCell ref="AC25:AC26"/>
    <mergeCell ref="AD4:AD5"/>
    <mergeCell ref="AD14:AD16"/>
    <mergeCell ref="AD21:AD22"/>
    <mergeCell ref="AD23:AD24"/>
    <mergeCell ref="AD25:AD26"/>
    <mergeCell ref="AE4:AE5"/>
    <mergeCell ref="AE14:AE16"/>
    <mergeCell ref="AE21:AE22"/>
    <mergeCell ref="AE23:AE24"/>
    <mergeCell ref="AE25:AE26"/>
    <mergeCell ref="AF4:AF5"/>
    <mergeCell ref="AF14:AF16"/>
    <mergeCell ref="AF21:AF22"/>
    <mergeCell ref="AF23:AF24"/>
    <mergeCell ref="AF25:AF26"/>
    <mergeCell ref="AG4:AG5"/>
    <mergeCell ref="AG14:AG16"/>
    <mergeCell ref="AG21:AG22"/>
    <mergeCell ref="AG23:AG24"/>
    <mergeCell ref="AG25:AG26"/>
    <mergeCell ref="AH4:AH5"/>
    <mergeCell ref="AH14:AH16"/>
    <mergeCell ref="AH21:AH22"/>
    <mergeCell ref="AH23:AH24"/>
    <mergeCell ref="AH25:AH26"/>
    <mergeCell ref="AI4:AI5"/>
    <mergeCell ref="AI14:AI16"/>
    <mergeCell ref="AI21:AI22"/>
    <mergeCell ref="AI23:AI24"/>
    <mergeCell ref="AI25:AI26"/>
    <mergeCell ref="AJ4:AJ5"/>
    <mergeCell ref="AJ14:AJ16"/>
    <mergeCell ref="AJ21:AJ22"/>
    <mergeCell ref="AJ23:AJ24"/>
    <mergeCell ref="AJ25:AJ26"/>
    <mergeCell ref="AK4:AK5"/>
    <mergeCell ref="AK14:AK16"/>
    <mergeCell ref="AK21:AK22"/>
    <mergeCell ref="AK23:AK24"/>
    <mergeCell ref="AK25:AK26"/>
    <mergeCell ref="AL4:AL5"/>
    <mergeCell ref="AL14:AL16"/>
    <mergeCell ref="AL21:AL22"/>
    <mergeCell ref="AL23:AL24"/>
    <mergeCell ref="AL25:AL26"/>
    <mergeCell ref="AL32:AL33"/>
  </mergeCells>
  <pageMargins left="0.700694444444445" right="0.700694444444445" top="0.751388888888889" bottom="0.751388888888889" header="0.298611111111111" footer="0.298611111111111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张景涛</dc:creator>
  <cp:lastModifiedBy>ht706</cp:lastModifiedBy>
  <dcterms:created xsi:type="dcterms:W3CDTF">2006-09-26T00:00:00Z</dcterms:created>
  <dcterms:modified xsi:type="dcterms:W3CDTF">2023-11-02T19:35:37Z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F90A27BFBB3C45F193C70061C66D23EB</vt:lpwstr>
  </property>
</Properties>
</file>