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activeTab="3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  <externalReference r:id="rId6"/>
  </externalReferences>
  <calcPr calcId="144525" iterate="1" iterateCount="100" iterateDelta="0.001"/>
</workbook>
</file>

<file path=xl/sharedStrings.xml><?xml version="1.0" encoding="utf-8"?>
<sst xmlns="http://schemas.openxmlformats.org/spreadsheetml/2006/main" count="258" uniqueCount="120">
  <si>
    <t>汕尾市2020年1-10月份一般公共预算收入完成情况表</t>
  </si>
  <si>
    <t>(内部资料)</t>
  </si>
  <si>
    <t xml:space="preserve"> 制表单位：汕尾市财政局</t>
  </si>
  <si>
    <t xml:space="preserve"> </t>
  </si>
  <si>
    <t>单位：万元</t>
  </si>
  <si>
    <t>科     目</t>
  </si>
  <si>
    <t>本月完成数</t>
  </si>
  <si>
    <t>年初预算数</t>
  </si>
  <si>
    <t>累计完成数</t>
  </si>
  <si>
    <t>上年同月完成数</t>
  </si>
  <si>
    <r>
      <t>比上年同月</t>
    </r>
    <r>
      <rPr>
        <sz val="12"/>
        <rFont val="Times New Roman"/>
        <family val="1"/>
        <charset val="0"/>
      </rPr>
      <t>±</t>
    </r>
    <r>
      <rPr>
        <sz val="12"/>
        <rFont val="宋体"/>
        <charset val="134"/>
      </rPr>
      <t>额</t>
    </r>
  </si>
  <si>
    <r>
      <t>比上年同月</t>
    </r>
    <r>
      <rPr>
        <sz val="12"/>
        <rFont val="Times New Roman"/>
        <family val="1"/>
        <charset val="0"/>
      </rPr>
      <t>±</t>
    </r>
    <r>
      <rPr>
        <sz val="12"/>
        <rFont val="宋体"/>
        <charset val="134"/>
      </rPr>
      <t>%</t>
    </r>
  </si>
  <si>
    <t>上月累计数</t>
  </si>
  <si>
    <t>占年度预算 %</t>
  </si>
  <si>
    <t>上年同期 完成数</t>
  </si>
  <si>
    <r>
      <t>比上年同期</t>
    </r>
    <r>
      <rPr>
        <sz val="12"/>
        <rFont val="Times New Roman"/>
        <family val="1"/>
        <charset val="0"/>
      </rPr>
      <t>±</t>
    </r>
    <r>
      <rPr>
        <sz val="12"/>
        <rFont val="宋体"/>
        <charset val="134"/>
      </rPr>
      <t>额</t>
    </r>
  </si>
  <si>
    <r>
      <t>比上年同期</t>
    </r>
    <r>
      <rPr>
        <sz val="12"/>
        <rFont val="Times New Roman"/>
        <family val="1"/>
        <charset val="0"/>
      </rPr>
      <t>±</t>
    </r>
    <r>
      <rPr>
        <sz val="12"/>
        <rFont val="宋体"/>
        <charset val="134"/>
      </rPr>
      <t>%</t>
    </r>
  </si>
  <si>
    <t>一、税收收入</t>
  </si>
  <si>
    <t xml:space="preserve">1、国内增值税                   </t>
  </si>
  <si>
    <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其中：改征增值税</t>
    </r>
  </si>
  <si>
    <t xml:space="preserve">2、企业所得税                 </t>
  </si>
  <si>
    <t>3、个人所得税</t>
  </si>
  <si>
    <t>4、资源税</t>
  </si>
  <si>
    <t>5、城市维护建设税</t>
  </si>
  <si>
    <t>6、房产税</t>
  </si>
  <si>
    <t>7、印花税</t>
  </si>
  <si>
    <t>8、城镇土地使用税</t>
  </si>
  <si>
    <t>9、土地增值税</t>
  </si>
  <si>
    <t>10、车船税</t>
  </si>
  <si>
    <t xml:space="preserve">11、耕地占用税                   </t>
  </si>
  <si>
    <t xml:space="preserve">12、契  税                     </t>
  </si>
  <si>
    <t>13、环境保护税</t>
  </si>
  <si>
    <t>14、其他税收收入</t>
  </si>
  <si>
    <t>二、非税收入</t>
  </si>
  <si>
    <t>1、专项收入</t>
  </si>
  <si>
    <t xml:space="preserve">    其中：教育资金收入</t>
  </si>
  <si>
    <t xml:space="preserve">          农田水利建设资金收入</t>
  </si>
  <si>
    <t>2、行政事业性收费收入</t>
  </si>
  <si>
    <t xml:space="preserve">3、罚没收入   </t>
  </si>
  <si>
    <t>4、国有资本经营收入</t>
  </si>
  <si>
    <r>
      <t>5</t>
    </r>
    <r>
      <rPr>
        <sz val="12"/>
        <rFont val="宋体"/>
        <charset val="134"/>
      </rPr>
      <t>、国有资源</t>
    </r>
    <r>
      <rPr>
        <sz val="12"/>
        <rFont val="Times New Roman"/>
        <family val="1"/>
        <charset val="0"/>
      </rPr>
      <t>(</t>
    </r>
    <r>
      <rPr>
        <sz val="12"/>
        <rFont val="宋体"/>
        <charset val="134"/>
      </rPr>
      <t>资产</t>
    </r>
    <r>
      <rPr>
        <sz val="12"/>
        <rFont val="Times New Roman"/>
        <family val="1"/>
        <charset val="0"/>
      </rPr>
      <t>)</t>
    </r>
    <r>
      <rPr>
        <sz val="12"/>
        <rFont val="宋体"/>
        <charset val="134"/>
      </rPr>
      <t>有偿使用收入</t>
    </r>
  </si>
  <si>
    <t xml:space="preserve">6、捐赠收入  </t>
  </si>
  <si>
    <t>7、政府住房基金收入</t>
  </si>
  <si>
    <t>8、其他收入</t>
  </si>
  <si>
    <t>一般公共预算收入合计</t>
  </si>
  <si>
    <t>说明：本表年初预算数为市代编预算数。</t>
  </si>
  <si>
    <t>汕尾市2020年1-10月份一般公共预算支出完成情况表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</si>
  <si>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</si>
  <si>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</si>
  <si>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</si>
  <si>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</si>
  <si>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</si>
  <si>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</si>
  <si>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</si>
  <si>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</si>
  <si>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</si>
  <si>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 xml:space="preserve">十、城乡社区支出         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</si>
  <si>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</si>
  <si>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</si>
  <si>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</si>
  <si>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</si>
  <si>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</si>
  <si>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</si>
  <si>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</si>
  <si>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</si>
  <si>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</si>
  <si>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</si>
  <si>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</si>
  <si>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二十二、债务发行费用支出</t>
  </si>
  <si>
    <t>二十三、援助其他地区支出</t>
  </si>
  <si>
    <t>一般公共预算支出合计</t>
  </si>
  <si>
    <t>汕尾市2020年1-10月份一般公共预算收支完成情况表</t>
  </si>
  <si>
    <t>备注</t>
  </si>
  <si>
    <t>一、一般公共预算收入(全市)</t>
  </si>
  <si>
    <t xml:space="preserve">            市直</t>
  </si>
  <si>
    <t xml:space="preserve">            市城区            </t>
  </si>
  <si>
    <r>
      <t xml:space="preserve">                        </t>
    </r>
    <r>
      <rPr>
        <sz val="12"/>
        <rFont val="宋体"/>
        <charset val="134"/>
      </rPr>
      <t>红海湾</t>
    </r>
  </si>
  <si>
    <r>
      <t xml:space="preserve">                        </t>
    </r>
    <r>
      <rPr>
        <sz val="12"/>
        <rFont val="宋体"/>
        <charset val="134"/>
      </rPr>
      <t>华侨区</t>
    </r>
  </si>
  <si>
    <r>
      <t xml:space="preserve">                        </t>
    </r>
    <r>
      <rPr>
        <sz val="12"/>
        <rFont val="宋体"/>
        <charset val="134"/>
      </rPr>
      <t>海丰县</t>
    </r>
  </si>
  <si>
    <r>
      <t xml:space="preserve">                         </t>
    </r>
    <r>
      <rPr>
        <sz val="12"/>
        <rFont val="宋体"/>
        <charset val="134"/>
      </rPr>
      <t>陆河县</t>
    </r>
  </si>
  <si>
    <r>
      <t xml:space="preserve">                         </t>
    </r>
    <r>
      <rPr>
        <sz val="12"/>
        <rFont val="宋体"/>
        <charset val="134"/>
      </rPr>
      <t>陆丰市</t>
    </r>
  </si>
  <si>
    <t>其中:(1).税收收入合计</t>
  </si>
  <si>
    <t xml:space="preserve">     (2).非税收入合计</t>
  </si>
  <si>
    <t>二、一般公共预算支出(全市)</t>
  </si>
  <si>
    <t>说明：本表年初预算数为各县（市、区）人大通过的预算数。</t>
  </si>
  <si>
    <t xml:space="preserve">           </t>
  </si>
  <si>
    <t>汕尾市2020年1-10月份政府性基金预算收入完成情况表</t>
  </si>
  <si>
    <t>一、港口建设费收入</t>
  </si>
  <si>
    <t>二、国有土地收益基金收入</t>
  </si>
  <si>
    <t>三、农业土地开发资金收入</t>
  </si>
  <si>
    <t>四、国有土地使用权出让收入</t>
  </si>
  <si>
    <t>五、彩票公益金收入</t>
  </si>
  <si>
    <r>
      <t xml:space="preserve"> </t>
    </r>
    <r>
      <rPr>
        <sz val="12"/>
        <rFont val="宋体"/>
        <charset val="134"/>
      </rPr>
      <t xml:space="preserve">  其中：福利彩票公益金收入</t>
    </r>
  </si>
  <si>
    <r>
      <t xml:space="preserve"> </t>
    </r>
    <r>
      <rPr>
        <sz val="12"/>
        <rFont val="宋体"/>
        <charset val="134"/>
      </rPr>
      <t xml:space="preserve">        </t>
    </r>
    <r>
      <rPr>
        <sz val="12"/>
        <rFont val="宋体"/>
        <charset val="134"/>
      </rPr>
      <t>体育彩票公益金收入</t>
    </r>
  </si>
  <si>
    <t>六、城市基础设施配套费收入</t>
  </si>
  <si>
    <t>七、污水处理费收入</t>
  </si>
  <si>
    <t>八、彩票发行机构和彩票销售机构的业务费用</t>
  </si>
  <si>
    <t>九、其他政府性基金收入</t>
  </si>
  <si>
    <t>十、专项债券对应项目专项收入</t>
  </si>
  <si>
    <t>政府性基金预算收入合计</t>
  </si>
  <si>
    <t>汕尾市2020年1-10月份政府性基金预算支出完成情况表</t>
  </si>
  <si>
    <t xml:space="preserve">  一、文化旅游体育与传媒支出</t>
  </si>
  <si>
    <t xml:space="preserve">  二、社会保障和就业支出</t>
  </si>
  <si>
    <t xml:space="preserve">  三、节能环保支出</t>
  </si>
  <si>
    <t xml:space="preserve">  四、城乡社区支出</t>
  </si>
  <si>
    <t xml:space="preserve">  五、农林水支出</t>
  </si>
  <si>
    <t xml:space="preserve">  六、交通运输支出</t>
  </si>
  <si>
    <t xml:space="preserve">  七、资源勘探工业信息等支出</t>
  </si>
  <si>
    <t xml:space="preserve">  八、商业服务业等支出</t>
  </si>
  <si>
    <t xml:space="preserve">  九、其他支出</t>
  </si>
  <si>
    <t xml:space="preserve">   其中：彩票发行销售机构业务费安排的支出</t>
  </si>
  <si>
    <t xml:space="preserve">         彩票公益金安排的支出</t>
  </si>
  <si>
    <t xml:space="preserve">  十、债务付息支出</t>
  </si>
  <si>
    <t xml:space="preserve">  十一、债务发行费用支出</t>
  </si>
  <si>
    <t xml:space="preserve">  十二、抗疫特别国债安排的支出</t>
  </si>
  <si>
    <t>政府性基金预算支出合计</t>
  </si>
  <si>
    <t>汕尾市2020年1-10月份政府性基金预算收支完成情况表</t>
  </si>
  <si>
    <t>比上年同期±额</t>
  </si>
  <si>
    <t>一、政府性基金预算收入(全市)</t>
  </si>
  <si>
    <t>二、政府性基金预算支出(全市)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</si>
</sst>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12"/>
      <color indexed="10"/>
      <name val="宋体"/>
      <charset val="134"/>
    </font>
    <font>
      <b/>
      <sz val="20"/>
      <name val="宋体"/>
      <charset val="134"/>
    </font>
    <font>
      <sz val="20"/>
      <color indexed="10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name val="Times New Roman"/>
      <family val="1"/>
      <charset val="0"/>
    </font>
    <font>
      <b/>
      <sz val="14"/>
      <name val="黑体"/>
      <family val="3"/>
      <charset val="134"/>
    </font>
    <font>
      <b/>
      <sz val="20"/>
      <name val="黑体"/>
      <family val="3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12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4" borderId="25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6" borderId="18" applyNumberFormat="0" applyAlignment="0" applyProtection="0">
      <alignment vertical="center"/>
    </xf>
    <xf numFmtId="0" fontId="24" fillId="6" borderId="22" applyNumberFormat="0" applyAlignment="0" applyProtection="0">
      <alignment vertical="center"/>
    </xf>
    <xf numFmtId="0" fontId="22" fillId="19" borderId="23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protection locked="0"/>
    </xf>
    <xf numFmtId="1" fontId="1" fillId="0" borderId="0" xfId="0" applyNumberFormat="1" applyFont="1" applyFill="1" applyBorder="1" applyAlignment="1" applyProtection="1">
      <protection locked="0"/>
    </xf>
    <xf numFmtId="1" fontId="3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  <xf numFmtId="2" fontId="3" fillId="0" borderId="0" xfId="0" applyNumberFormat="1" applyFont="1" applyFill="1" applyBorder="1" applyAlignment="1" applyProtection="1">
      <protection locked="0"/>
    </xf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 applyProtection="1">
      <alignment horizontal="centerContinuous"/>
      <protection locked="0"/>
    </xf>
    <xf numFmtId="1" fontId="5" fillId="0" borderId="0" xfId="0" applyNumberFormat="1" applyFont="1" applyFill="1" applyBorder="1" applyAlignment="1" applyProtection="1">
      <alignment horizontal="centerContinuous"/>
      <protection locked="0"/>
    </xf>
    <xf numFmtId="2" fontId="2" fillId="0" borderId="0" xfId="0" applyNumberFormat="1" applyFont="1" applyFill="1" applyBorder="1" applyAlignment="1" applyProtection="1">
      <alignment horizontal="centerContinuous"/>
      <protection locked="0"/>
    </xf>
    <xf numFmtId="2" fontId="5" fillId="0" borderId="0" xfId="0" applyNumberFormat="1" applyFont="1" applyFill="1" applyBorder="1" applyAlignment="1" applyProtection="1">
      <alignment horizontal="centerContinuous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protection locked="0"/>
    </xf>
    <xf numFmtId="1" fontId="1" fillId="0" borderId="1" xfId="0" applyNumberFormat="1" applyFont="1" applyFill="1" applyBorder="1" applyAlignment="1" applyProtection="1">
      <protection locked="0"/>
    </xf>
    <xf numFmtId="1" fontId="7" fillId="0" borderId="1" xfId="0" applyNumberFormat="1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protection locked="0"/>
    </xf>
    <xf numFmtId="1" fontId="1" fillId="0" borderId="1" xfId="0" applyNumberFormat="1" applyFont="1" applyFill="1" applyBorder="1" applyAlignment="1" applyProtection="1"/>
    <xf numFmtId="1" fontId="3" fillId="0" borderId="1" xfId="0" applyNumberFormat="1" applyFont="1" applyFill="1" applyBorder="1" applyAlignment="1" applyProtection="1"/>
    <xf numFmtId="1" fontId="8" fillId="0" borderId="1" xfId="0" applyNumberFormat="1" applyFont="1" applyFill="1" applyBorder="1" applyAlignment="1" applyProtection="1">
      <protection locked="0"/>
    </xf>
    <xf numFmtId="1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/>
    <xf numFmtId="1" fontId="1" fillId="0" borderId="0" xfId="0" applyNumberFormat="1" applyFont="1" applyFill="1" applyBorder="1" applyAlignment="1" applyProtection="1">
      <protection locked="0"/>
    </xf>
    <xf numFmtId="1" fontId="1" fillId="0" borderId="0" xfId="0" applyNumberFormat="1" applyFont="1" applyFill="1" applyBorder="1" applyAlignment="1" applyProtection="1">
      <alignment horizontal="left" vertical="center" wrapText="1"/>
      <protection locked="0"/>
    </xf>
    <xf numFmtId="1" fontId="8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Continuous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/>
    <xf numFmtId="0" fontId="1" fillId="0" borderId="5" xfId="0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 applyProtection="1">
      <protection locked="0"/>
    </xf>
    <xf numFmtId="0" fontId="1" fillId="0" borderId="6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7" xfId="0" applyFont="1" applyFill="1" applyBorder="1" applyAlignment="1" applyProtection="1"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vertical="center"/>
      <protection locked="0"/>
    </xf>
    <xf numFmtId="1" fontId="1" fillId="0" borderId="1" xfId="0" applyNumberFormat="1" applyFont="1" applyFill="1" applyBorder="1" applyAlignment="1" applyProtection="1">
      <alignment horizontal="right" wrapText="1"/>
      <protection locked="0"/>
    </xf>
    <xf numFmtId="1" fontId="7" fillId="0" borderId="1" xfId="0" applyNumberFormat="1" applyFont="1" applyFill="1" applyBorder="1" applyAlignment="1" applyProtection="1">
      <alignment horizontal="right" wrapText="1"/>
      <protection locked="0"/>
    </xf>
    <xf numFmtId="1" fontId="3" fillId="0" borderId="1" xfId="0" applyNumberFormat="1" applyFont="1" applyFill="1" applyBorder="1" applyAlignment="1" applyProtection="1">
      <protection locked="0"/>
    </xf>
    <xf numFmtId="1" fontId="1" fillId="0" borderId="1" xfId="0" applyNumberFormat="1" applyFont="1" applyFill="1" applyBorder="1" applyAlignment="1" applyProtection="1">
      <alignment vertical="center"/>
      <protection locked="0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left" vertical="center" wrapText="1"/>
      <protection locked="0"/>
    </xf>
    <xf numFmtId="1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8" xfId="0" applyNumberFormat="1" applyFont="1" applyFill="1" applyBorder="1" applyAlignment="1" applyProtection="1">
      <alignment horizontal="left" vertical="center"/>
    </xf>
    <xf numFmtId="1" fontId="1" fillId="0" borderId="6" xfId="0" applyNumberFormat="1" applyFont="1" applyFill="1" applyBorder="1" applyAlignment="1" applyProtection="1"/>
    <xf numFmtId="1" fontId="3" fillId="0" borderId="6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9" xfId="0" applyFont="1" applyFill="1" applyBorder="1" applyAlignment="1" applyProtection="1">
      <protection locked="0"/>
    </xf>
    <xf numFmtId="2" fontId="1" fillId="0" borderId="6" xfId="0" applyNumberFormat="1" applyFont="1" applyFill="1" applyBorder="1" applyAlignment="1" applyProtection="1">
      <protection locked="0"/>
    </xf>
    <xf numFmtId="1" fontId="1" fillId="0" borderId="0" xfId="0" applyNumberFormat="1" applyFont="1" applyFill="1" applyBorder="1" applyAlignment="1" applyProtection="1">
      <alignment horizontal="left" wrapText="1"/>
      <protection locked="0"/>
    </xf>
    <xf numFmtId="0" fontId="1" fillId="0" borderId="7" xfId="0" applyFont="1" applyFill="1" applyBorder="1" applyAlignment="1" applyProtection="1">
      <alignment horizontal="center"/>
      <protection locked="0"/>
    </xf>
    <xf numFmtId="1" fontId="3" fillId="0" borderId="8" xfId="0" applyNumberFormat="1" applyFont="1" applyFill="1" applyBorder="1" applyAlignment="1" applyProtection="1">
      <alignment horizontal="right"/>
    </xf>
    <xf numFmtId="1" fontId="1" fillId="0" borderId="8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1" fontId="3" fillId="0" borderId="10" xfId="0" applyNumberFormat="1" applyFont="1" applyFill="1" applyBorder="1" applyAlignment="1" applyProtection="1">
      <alignment horizontal="right"/>
    </xf>
    <xf numFmtId="1" fontId="3" fillId="0" borderId="6" xfId="0" applyNumberFormat="1" applyFont="1" applyFill="1" applyBorder="1" applyAlignment="1" applyProtection="1">
      <alignment horizontal="right"/>
    </xf>
    <xf numFmtId="176" fontId="1" fillId="0" borderId="0" xfId="0" applyNumberFormat="1" applyFont="1" applyFill="1" applyBorder="1" applyAlignment="1" applyProtection="1">
      <protection locked="0"/>
    </xf>
    <xf numFmtId="1" fontId="4" fillId="0" borderId="0" xfId="0" applyNumberFormat="1" applyFont="1" applyFill="1" applyBorder="1" applyAlignment="1" applyProtection="1">
      <alignment horizontal="centerContinuous"/>
      <protection locked="0"/>
    </xf>
    <xf numFmtId="49" fontId="6" fillId="0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1" fontId="1" fillId="0" borderId="14" xfId="0" applyNumberFormat="1" applyFont="1" applyFill="1" applyBorder="1" applyAlignment="1" applyProtection="1">
      <alignment horizontal="center"/>
      <protection locked="0"/>
    </xf>
    <xf numFmtId="1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left"/>
      <protection locked="0"/>
    </xf>
    <xf numFmtId="176" fontId="2" fillId="0" borderId="0" xfId="0" applyNumberFormat="1" applyFont="1" applyFill="1" applyBorder="1" applyAlignment="1" applyProtection="1">
      <alignment horizontal="centerContinuous"/>
      <protection locked="0"/>
    </xf>
    <xf numFmtId="176" fontId="1" fillId="0" borderId="13" xfId="0" applyNumberFormat="1" applyFont="1" applyFill="1" applyBorder="1" applyAlignment="1" applyProtection="1">
      <alignment horizontal="center"/>
      <protection locked="0"/>
    </xf>
    <xf numFmtId="176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176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protection locked="0"/>
    </xf>
    <xf numFmtId="176" fontId="1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2" xfId="0" applyNumberFormat="1" applyFont="1" applyFill="1" applyBorder="1" applyAlignment="1" applyProtection="1">
      <alignment horizontal="center" vertical="center"/>
      <protection locked="0"/>
    </xf>
    <xf numFmtId="1" fontId="1" fillId="0" borderId="13" xfId="0" applyNumberFormat="1" applyFont="1" applyFill="1" applyBorder="1" applyAlignment="1" applyProtection="1">
      <alignment horizontal="center" vertical="center"/>
      <protection locked="0"/>
    </xf>
    <xf numFmtId="49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1" xfId="0" applyNumberFormat="1" applyFont="1" applyFill="1" applyBorder="1" applyAlignment="1" applyProtection="1">
      <protection locked="0"/>
    </xf>
    <xf numFmtId="1" fontId="1" fillId="0" borderId="1" xfId="0" applyNumberFormat="1" applyFont="1" applyFill="1" applyBorder="1" applyAlignment="1" applyProtection="1">
      <protection locked="0"/>
    </xf>
    <xf numFmtId="49" fontId="1" fillId="0" borderId="1" xfId="0" applyNumberFormat="1" applyFont="1" applyFill="1" applyBorder="1" applyAlignment="1" applyProtection="1">
      <protection locked="0"/>
    </xf>
    <xf numFmtId="1" fontId="6" fillId="0" borderId="1" xfId="0" applyNumberFormat="1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Border="1" applyAlignment="1" applyProtection="1">
      <protection locked="0"/>
    </xf>
    <xf numFmtId="1" fontId="3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  <xf numFmtId="1" fontId="1" fillId="0" borderId="0" xfId="0" applyNumberFormat="1" applyFont="1" applyFill="1" applyBorder="1" applyAlignment="1" applyProtection="1"/>
    <xf numFmtId="1" fontId="8" fillId="0" borderId="0" xfId="0" applyNumberFormat="1" applyFont="1" applyFill="1" applyBorder="1" applyAlignment="1" applyProtection="1">
      <alignment horizontal="left" vertical="center" wrapText="1"/>
      <protection locked="0"/>
    </xf>
    <xf numFmtId="1" fontId="8" fillId="0" borderId="0" xfId="0" applyNumberFormat="1" applyFont="1" applyFill="1" applyBorder="1" applyAlignment="1" applyProtection="1">
      <alignment horizontal="left" vertical="center" wrapText="1"/>
      <protection locked="0"/>
    </xf>
    <xf numFmtId="1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0" applyNumberFormat="1" applyFont="1" applyFill="1" applyBorder="1" applyAlignment="1" applyProtection="1">
      <protection locked="0"/>
    </xf>
    <xf numFmtId="49" fontId="6" fillId="0" borderId="1" xfId="0" applyNumberFormat="1" applyFont="1" applyFill="1" applyBorder="1" applyAlignment="1" applyProtection="1">
      <alignment horizontal="left"/>
      <protection locked="0"/>
    </xf>
    <xf numFmtId="0" fontId="6" fillId="0" borderId="8" xfId="0" applyNumberFormat="1" applyFont="1" applyFill="1" applyBorder="1" applyAlignment="1" applyProtection="1">
      <alignment horizontal="left"/>
    </xf>
    <xf numFmtId="2" fontId="1" fillId="0" borderId="0" xfId="0" applyNumberFormat="1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/>
    <xf numFmtId="1" fontId="3" fillId="0" borderId="8" xfId="0" applyNumberFormat="1" applyFont="1" applyFill="1" applyBorder="1" applyAlignment="1" applyProtection="1">
      <alignment horizontal="center"/>
    </xf>
    <xf numFmtId="1" fontId="1" fillId="0" borderId="8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 applyProtection="1" quotePrefix="1">
      <alignment horizontal="left"/>
      <protection locked="0"/>
    </xf>
    <xf numFmtId="1" fontId="6" fillId="0" borderId="1" xfId="0" applyNumberFormat="1" applyFont="1" applyFill="1" applyBorder="1" applyAlignment="1" applyProtection="1" quotePrefix="1">
      <alignment horizontal="left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0&#24180;\&#26376;&#25253;\2020&#24180;&#26376;&#25253;\2020&#24180;&#20840;&#24066;&#39044;&#31639;&#25191;&#34892;&#25253;&#34920;(&#20844;&#20849;&#39044;&#31639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0&#24180;\&#26376;&#25253;\2020&#24180;&#26376;&#25253;\2020&#24180;&#20840;&#24066;&#39044;&#31639;&#25191;&#34892;&#25253;&#34920;(&#22522;&#37329;&#39044;&#31639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市收支"/>
      <sheetName val="各县区收支"/>
      <sheetName val="1 (全市)"/>
      <sheetName val="1(县区)"/>
      <sheetName val="2(全市) "/>
      <sheetName val="2(县区) "/>
      <sheetName val="3(全市)  "/>
      <sheetName val="3(县区)  "/>
      <sheetName val="4(全市)   "/>
      <sheetName val="4(县区)   "/>
      <sheetName val="5(全市)   "/>
      <sheetName val="5(县区)   "/>
      <sheetName val="6(全市)   "/>
      <sheetName val="6(县区)    "/>
      <sheetName val="7(全市)    "/>
      <sheetName val="7(县区) "/>
      <sheetName val="8(全市)    "/>
      <sheetName val="8(县区) "/>
      <sheetName val="9(全市)    "/>
      <sheetName val="9(县区)  "/>
      <sheetName val="10(全市)"/>
      <sheetName val="10(县区)   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8">
          <cell r="J8">
            <v>192895</v>
          </cell>
        </row>
        <row r="9">
          <cell r="J9">
            <v>58923</v>
          </cell>
        </row>
        <row r="10">
          <cell r="J10">
            <v>34069</v>
          </cell>
        </row>
        <row r="11">
          <cell r="J11">
            <v>20087</v>
          </cell>
        </row>
        <row r="12">
          <cell r="J12">
            <v>4726</v>
          </cell>
        </row>
        <row r="13">
          <cell r="J13">
            <v>209</v>
          </cell>
        </row>
        <row r="14">
          <cell r="J14">
            <v>15569</v>
          </cell>
        </row>
        <row r="15">
          <cell r="J15">
            <v>4417</v>
          </cell>
        </row>
        <row r="16">
          <cell r="J16">
            <v>4670</v>
          </cell>
        </row>
        <row r="17">
          <cell r="J17">
            <v>5648</v>
          </cell>
        </row>
        <row r="18">
          <cell r="J18">
            <v>24868</v>
          </cell>
        </row>
        <row r="19">
          <cell r="J19">
            <v>4456</v>
          </cell>
        </row>
        <row r="20">
          <cell r="J20">
            <v>14270</v>
          </cell>
        </row>
        <row r="21">
          <cell r="J21">
            <v>34664</v>
          </cell>
        </row>
        <row r="22">
          <cell r="J22">
            <v>398</v>
          </cell>
        </row>
        <row r="23">
          <cell r="J23">
            <v>-10</v>
          </cell>
        </row>
        <row r="24">
          <cell r="J24">
            <v>110635</v>
          </cell>
        </row>
        <row r="25">
          <cell r="J25">
            <v>29987</v>
          </cell>
        </row>
        <row r="26">
          <cell r="J26">
            <v>11091</v>
          </cell>
        </row>
        <row r="27">
          <cell r="J27">
            <v>7923</v>
          </cell>
        </row>
        <row r="28">
          <cell r="J28">
            <v>14129</v>
          </cell>
        </row>
        <row r="29">
          <cell r="J29">
            <v>12293</v>
          </cell>
        </row>
        <row r="30">
          <cell r="J30">
            <v>0</v>
          </cell>
        </row>
        <row r="31">
          <cell r="J31">
            <v>12760</v>
          </cell>
        </row>
        <row r="32">
          <cell r="J32">
            <v>8969</v>
          </cell>
        </row>
        <row r="33">
          <cell r="J33">
            <v>1562</v>
          </cell>
        </row>
        <row r="34">
          <cell r="J34">
            <v>30935</v>
          </cell>
        </row>
        <row r="35">
          <cell r="J35">
            <v>303530</v>
          </cell>
        </row>
        <row r="47">
          <cell r="J47">
            <v>199895</v>
          </cell>
        </row>
        <row r="48">
          <cell r="J48">
            <v>598</v>
          </cell>
        </row>
        <row r="49">
          <cell r="J49">
            <v>90646</v>
          </cell>
        </row>
        <row r="50">
          <cell r="J50">
            <v>428222</v>
          </cell>
        </row>
        <row r="51">
          <cell r="J51">
            <v>12702</v>
          </cell>
        </row>
        <row r="52">
          <cell r="J52">
            <v>45673</v>
          </cell>
        </row>
        <row r="53">
          <cell r="J53">
            <v>260478</v>
          </cell>
        </row>
        <row r="54">
          <cell r="J54">
            <v>260179</v>
          </cell>
        </row>
        <row r="55">
          <cell r="J55">
            <v>43029</v>
          </cell>
        </row>
        <row r="56">
          <cell r="J56">
            <v>209043</v>
          </cell>
        </row>
        <row r="57">
          <cell r="J57">
            <v>204459</v>
          </cell>
        </row>
        <row r="58">
          <cell r="J58">
            <v>74546</v>
          </cell>
        </row>
        <row r="59">
          <cell r="J59">
            <v>2456</v>
          </cell>
        </row>
        <row r="60">
          <cell r="J60">
            <v>4336</v>
          </cell>
        </row>
        <row r="61">
          <cell r="J61">
            <v>0</v>
          </cell>
        </row>
        <row r="62">
          <cell r="J62">
            <v>15281</v>
          </cell>
        </row>
        <row r="63">
          <cell r="J63">
            <v>19955</v>
          </cell>
        </row>
        <row r="64">
          <cell r="J64">
            <v>13646</v>
          </cell>
        </row>
        <row r="65">
          <cell r="J65">
            <v>8257</v>
          </cell>
        </row>
        <row r="66">
          <cell r="J66">
            <v>27545</v>
          </cell>
        </row>
        <row r="67">
          <cell r="J67">
            <v>17678</v>
          </cell>
        </row>
        <row r="68">
          <cell r="J68">
            <v>396</v>
          </cell>
        </row>
        <row r="69">
          <cell r="J69">
            <v>300</v>
          </cell>
        </row>
        <row r="70">
          <cell r="J70">
            <v>1939320</v>
          </cell>
        </row>
      </sheetData>
      <sheetData sheetId="19">
        <row r="7">
          <cell r="J7">
            <v>303530</v>
          </cell>
        </row>
        <row r="8">
          <cell r="J8">
            <v>97348</v>
          </cell>
        </row>
        <row r="9">
          <cell r="J9">
            <v>41697</v>
          </cell>
        </row>
        <row r="10">
          <cell r="J10">
            <v>3014</v>
          </cell>
        </row>
        <row r="11">
          <cell r="J11">
            <v>368</v>
          </cell>
        </row>
        <row r="12">
          <cell r="J12">
            <v>79728</v>
          </cell>
        </row>
        <row r="13">
          <cell r="J13">
            <v>24276</v>
          </cell>
        </row>
        <row r="14">
          <cell r="J14">
            <v>57099</v>
          </cell>
        </row>
        <row r="15">
          <cell r="J15">
            <v>192895</v>
          </cell>
        </row>
        <row r="16">
          <cell r="J16">
            <v>55789</v>
          </cell>
        </row>
        <row r="17">
          <cell r="J17">
            <v>30638</v>
          </cell>
        </row>
        <row r="18">
          <cell r="J18">
            <v>2277</v>
          </cell>
        </row>
        <row r="19">
          <cell r="J19">
            <v>90</v>
          </cell>
        </row>
        <row r="20">
          <cell r="J20">
            <v>54732</v>
          </cell>
        </row>
        <row r="21">
          <cell r="J21">
            <v>14672</v>
          </cell>
        </row>
        <row r="22">
          <cell r="J22">
            <v>34697</v>
          </cell>
        </row>
        <row r="23">
          <cell r="J23">
            <v>110635</v>
          </cell>
        </row>
        <row r="24">
          <cell r="J24">
            <v>41559</v>
          </cell>
        </row>
        <row r="25">
          <cell r="J25">
            <v>11059</v>
          </cell>
        </row>
        <row r="26">
          <cell r="J26">
            <v>737</v>
          </cell>
        </row>
        <row r="27">
          <cell r="J27">
            <v>278</v>
          </cell>
        </row>
        <row r="28">
          <cell r="J28">
            <v>24996</v>
          </cell>
        </row>
        <row r="29">
          <cell r="J29">
            <v>9604</v>
          </cell>
        </row>
        <row r="30">
          <cell r="J30">
            <v>22402</v>
          </cell>
        </row>
        <row r="31">
          <cell r="J31">
            <v>1939320</v>
          </cell>
        </row>
        <row r="32">
          <cell r="J32">
            <v>295748</v>
          </cell>
        </row>
        <row r="33">
          <cell r="J33">
            <v>173271</v>
          </cell>
        </row>
        <row r="34">
          <cell r="J34">
            <v>42500</v>
          </cell>
        </row>
        <row r="35">
          <cell r="J35">
            <v>13584</v>
          </cell>
        </row>
        <row r="36">
          <cell r="J36">
            <v>487795</v>
          </cell>
        </row>
        <row r="37">
          <cell r="J37">
            <v>287387</v>
          </cell>
        </row>
        <row r="38">
          <cell r="J38">
            <v>639035</v>
          </cell>
        </row>
      </sheetData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全市收支"/>
      <sheetName val="各县区收支"/>
      <sheetName val="1月(全市)"/>
      <sheetName val="1月(各县区)"/>
      <sheetName val="2月(全市) "/>
      <sheetName val="2月(各县区) "/>
      <sheetName val="3月(全市)  "/>
      <sheetName val="3月(各县区) "/>
      <sheetName val="4月(全市)  "/>
      <sheetName val="4月(各县区) "/>
      <sheetName val="5月(全市)   "/>
      <sheetName val="5月(各县区) "/>
      <sheetName val="6月(全市)   "/>
      <sheetName val="6月(各县区)  "/>
      <sheetName val="7月(全市)    "/>
      <sheetName val="7月(各县区)   "/>
      <sheetName val="8月(全市)    "/>
      <sheetName val="8月(各县区)    "/>
      <sheetName val="9月(全市)    "/>
      <sheetName val="9月(各县区)"/>
      <sheetName val="10月(全市) "/>
      <sheetName val="10月(各县区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8">
          <cell r="J8">
            <v>149</v>
          </cell>
        </row>
        <row r="9">
          <cell r="J9">
            <v>1844</v>
          </cell>
        </row>
        <row r="10">
          <cell r="J10">
            <v>4597</v>
          </cell>
        </row>
        <row r="11">
          <cell r="J11">
            <v>291152</v>
          </cell>
        </row>
        <row r="12">
          <cell r="J12">
            <v>4822</v>
          </cell>
        </row>
        <row r="13">
          <cell r="J13">
            <v>3376</v>
          </cell>
        </row>
        <row r="14">
          <cell r="J14">
            <v>1446</v>
          </cell>
        </row>
        <row r="15">
          <cell r="J15">
            <v>25085</v>
          </cell>
        </row>
        <row r="16">
          <cell r="J16">
            <v>5871</v>
          </cell>
        </row>
        <row r="17">
          <cell r="J17">
            <v>286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333806</v>
          </cell>
        </row>
        <row r="31">
          <cell r="J31">
            <v>103</v>
          </cell>
        </row>
        <row r="32">
          <cell r="J32">
            <v>4257</v>
          </cell>
        </row>
        <row r="33">
          <cell r="J33">
            <v>0</v>
          </cell>
        </row>
        <row r="34">
          <cell r="J34">
            <v>583444</v>
          </cell>
        </row>
        <row r="35">
          <cell r="J35">
            <v>192</v>
          </cell>
        </row>
        <row r="36">
          <cell r="J36">
            <v>18</v>
          </cell>
        </row>
        <row r="37">
          <cell r="J37">
            <v>0</v>
          </cell>
        </row>
        <row r="39">
          <cell r="J39">
            <v>111794</v>
          </cell>
        </row>
        <row r="40">
          <cell r="J40">
            <v>1183</v>
          </cell>
        </row>
        <row r="41">
          <cell r="J41">
            <v>4269</v>
          </cell>
        </row>
        <row r="42">
          <cell r="J42">
            <v>29486</v>
          </cell>
        </row>
        <row r="43">
          <cell r="J43">
            <v>859</v>
          </cell>
        </row>
        <row r="45">
          <cell r="J45">
            <v>730153</v>
          </cell>
        </row>
      </sheetData>
      <sheetData sheetId="19">
        <row r="8">
          <cell r="J8">
            <v>333806</v>
          </cell>
        </row>
        <row r="9">
          <cell r="J9">
            <v>145926</v>
          </cell>
        </row>
        <row r="10">
          <cell r="J10">
            <v>0</v>
          </cell>
        </row>
        <row r="11">
          <cell r="J11">
            <v>106</v>
          </cell>
        </row>
        <row r="12">
          <cell r="J12">
            <v>438</v>
          </cell>
        </row>
        <row r="13">
          <cell r="J13">
            <v>108725</v>
          </cell>
        </row>
        <row r="14">
          <cell r="J14">
            <v>61296</v>
          </cell>
        </row>
        <row r="15">
          <cell r="J15">
            <v>17315</v>
          </cell>
        </row>
        <row r="16">
          <cell r="J16">
            <v>730153</v>
          </cell>
        </row>
        <row r="17">
          <cell r="J17">
            <v>370965</v>
          </cell>
        </row>
        <row r="18">
          <cell r="J18">
            <v>430</v>
          </cell>
        </row>
        <row r="19">
          <cell r="J19">
            <v>309</v>
          </cell>
        </row>
        <row r="20">
          <cell r="J20">
            <v>664</v>
          </cell>
        </row>
        <row r="21">
          <cell r="J21">
            <v>176849</v>
          </cell>
        </row>
        <row r="22">
          <cell r="J22">
            <v>54430</v>
          </cell>
        </row>
        <row r="23">
          <cell r="J23">
            <v>126506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71"/>
  <sheetViews>
    <sheetView topLeftCell="A70" workbookViewId="0">
      <selection activeCell="A1" sqref="$A1:$XFD1048576"/>
    </sheetView>
  </sheetViews>
  <sheetFormatPr defaultColWidth="9.45454545454546" defaultRowHeight="15"/>
  <cols>
    <col min="1" max="1" width="37.5" style="3" customWidth="1"/>
    <col min="2" max="2" width="10.4545454545455" style="3" customWidth="1"/>
    <col min="3" max="3" width="10.4545454545455" style="4" customWidth="1"/>
    <col min="4" max="4" width="10.4545454545455" style="3" customWidth="1"/>
    <col min="5" max="5" width="10.4545454545455" style="5" customWidth="1"/>
    <col min="6" max="7" width="11.5454545454545" style="3" customWidth="1"/>
    <col min="8" max="8" width="11.5454545454545" style="4" customWidth="1"/>
    <col min="9" max="9" width="11.5454545454545" style="5" customWidth="1"/>
    <col min="10" max="10" width="11.5454545454545" style="4" customWidth="1"/>
    <col min="11" max="11" width="11.5454545454545" style="3" customWidth="1"/>
    <col min="12" max="12" width="11.5454545454545" style="5" customWidth="1"/>
    <col min="13" max="30" width="9.81818181818182" style="1"/>
    <col min="31" max="254" width="9.45454545454546" style="1"/>
    <col min="255" max="16384" width="9.45454545454546" style="29"/>
  </cols>
  <sheetData>
    <row r="1" ht="20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1" ht="20" customHeight="1" spans="1:1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2" customFormat="1" ht="20" customHeight="1" spans="1:12">
      <c r="A3" s="8"/>
      <c r="B3" s="8"/>
      <c r="C3" s="9"/>
      <c r="D3" s="34"/>
      <c r="E3" s="34"/>
      <c r="F3" s="8"/>
      <c r="G3" s="8"/>
      <c r="H3" s="9"/>
      <c r="I3" s="10"/>
      <c r="J3" s="9"/>
      <c r="K3" s="34" t="s">
        <v>1</v>
      </c>
      <c r="L3" s="34"/>
    </row>
    <row r="4" ht="20" customHeight="1" spans="1:12">
      <c r="A4" s="1" t="s">
        <v>2</v>
      </c>
      <c r="B4" s="3"/>
      <c r="C4" s="4"/>
      <c r="D4" s="59"/>
      <c r="E4" s="59"/>
      <c r="F4" s="3"/>
      <c r="G4" s="3"/>
      <c r="H4" s="12" t="s">
        <v>3</v>
      </c>
      <c r="I4" s="12"/>
      <c r="J4" s="12"/>
      <c r="K4" s="59" t="s">
        <v>4</v>
      </c>
      <c r="L4" s="59"/>
    </row>
    <row r="5" ht="20" customHeight="1" spans="1:12">
      <c r="A5" s="98" t="s">
        <v>5</v>
      </c>
      <c r="B5" s="99" t="s">
        <v>6</v>
      </c>
      <c r="C5" s="100"/>
      <c r="D5" s="100"/>
      <c r="E5" s="100"/>
      <c r="F5" s="76" t="s">
        <v>7</v>
      </c>
      <c r="G5" s="99" t="s">
        <v>8</v>
      </c>
      <c r="H5" s="100"/>
      <c r="I5" s="100"/>
      <c r="J5" s="100"/>
      <c r="K5" s="100"/>
      <c r="L5" s="100"/>
    </row>
    <row r="6" ht="20" customHeight="1" spans="1:12">
      <c r="A6" s="101"/>
      <c r="B6" s="78" t="s">
        <v>6</v>
      </c>
      <c r="C6" s="102" t="s">
        <v>9</v>
      </c>
      <c r="D6" s="79" t="s">
        <v>10</v>
      </c>
      <c r="E6" s="91" t="s">
        <v>11</v>
      </c>
      <c r="F6" s="81"/>
      <c r="G6" s="78" t="s">
        <v>12</v>
      </c>
      <c r="H6" s="103" t="s">
        <v>8</v>
      </c>
      <c r="I6" s="91" t="s">
        <v>13</v>
      </c>
      <c r="J6" s="103" t="s">
        <v>14</v>
      </c>
      <c r="K6" s="79" t="s">
        <v>15</v>
      </c>
      <c r="L6" s="91" t="s">
        <v>16</v>
      </c>
    </row>
    <row r="7" ht="20" customHeight="1" spans="1:12">
      <c r="A7" s="104"/>
      <c r="B7" s="83"/>
      <c r="C7" s="105"/>
      <c r="D7" s="84"/>
      <c r="E7" s="94"/>
      <c r="F7" s="86"/>
      <c r="G7" s="83"/>
      <c r="H7" s="106"/>
      <c r="I7" s="94"/>
      <c r="J7" s="106"/>
      <c r="K7" s="84"/>
      <c r="L7" s="94"/>
    </row>
    <row r="8" s="1" customFormat="1" ht="20" customHeight="1" spans="1:12">
      <c r="A8" s="21" t="s">
        <v>17</v>
      </c>
      <c r="B8" s="22">
        <f t="shared" ref="B8:B35" si="0">H8-G8</f>
        <v>25532</v>
      </c>
      <c r="C8" s="50">
        <f>J8-'[1]9(全市)    '!J8</f>
        <v>23089</v>
      </c>
      <c r="D8" s="22">
        <f t="shared" ref="D8:D35" si="1">B8-C8</f>
        <v>2443</v>
      </c>
      <c r="E8" s="62">
        <f t="shared" ref="E8:E35" si="2">IF(C8&lt;=0,0,D8/C8*100)</f>
        <v>10.5807960500671</v>
      </c>
      <c r="F8" s="22">
        <v>273988</v>
      </c>
      <c r="G8" s="22">
        <v>195668</v>
      </c>
      <c r="H8" s="50">
        <v>221200</v>
      </c>
      <c r="I8" s="24">
        <f t="shared" ref="I8:I35" si="3">IF(F8&lt;=0,0,H8/F8*100)</f>
        <v>80.7334627793918</v>
      </c>
      <c r="J8" s="50">
        <v>215984</v>
      </c>
      <c r="K8" s="22">
        <f t="shared" ref="K8:K35" si="4">H8-J8</f>
        <v>5216</v>
      </c>
      <c r="L8" s="62">
        <f t="shared" ref="L8:L35" si="5">IF(J8&lt;=0,0,K8/J8*100)</f>
        <v>2.41499370323728</v>
      </c>
    </row>
    <row r="9" s="1" customFormat="1" ht="20" customHeight="1" spans="1:12">
      <c r="A9" s="22" t="s">
        <v>18</v>
      </c>
      <c r="B9" s="22">
        <f t="shared" si="0"/>
        <v>5463</v>
      </c>
      <c r="C9" s="50">
        <f>J9-'[1]9(全市)    '!J9</f>
        <v>5763</v>
      </c>
      <c r="D9" s="22">
        <f t="shared" si="1"/>
        <v>-300</v>
      </c>
      <c r="E9" s="62">
        <f t="shared" si="2"/>
        <v>-5.20562207183758</v>
      </c>
      <c r="F9" s="22">
        <v>73600</v>
      </c>
      <c r="G9" s="22">
        <v>53863</v>
      </c>
      <c r="H9" s="50">
        <v>59326</v>
      </c>
      <c r="I9" s="24">
        <f t="shared" si="3"/>
        <v>80.6059782608696</v>
      </c>
      <c r="J9" s="50">
        <v>64686</v>
      </c>
      <c r="K9" s="22">
        <f t="shared" si="4"/>
        <v>-5360</v>
      </c>
      <c r="L9" s="62">
        <f t="shared" si="5"/>
        <v>-8.28618248152614</v>
      </c>
    </row>
    <row r="10" s="1" customFormat="1" ht="20" customHeight="1" spans="1:12">
      <c r="A10" s="22" t="s">
        <v>19</v>
      </c>
      <c r="B10" s="22">
        <f t="shared" si="0"/>
        <v>4312</v>
      </c>
      <c r="C10" s="50">
        <f>J10-'[1]9(全市)    '!J10</f>
        <v>3881</v>
      </c>
      <c r="D10" s="22">
        <f t="shared" si="1"/>
        <v>431</v>
      </c>
      <c r="E10" s="62">
        <f t="shared" si="2"/>
        <v>11.1053852099974</v>
      </c>
      <c r="F10" s="22"/>
      <c r="G10" s="22">
        <v>28393</v>
      </c>
      <c r="H10" s="50">
        <v>32705</v>
      </c>
      <c r="I10" s="24">
        <f t="shared" si="3"/>
        <v>0</v>
      </c>
      <c r="J10" s="50">
        <v>37950</v>
      </c>
      <c r="K10" s="22">
        <f t="shared" si="4"/>
        <v>-5245</v>
      </c>
      <c r="L10" s="62">
        <f t="shared" si="5"/>
        <v>-13.8208168642951</v>
      </c>
    </row>
    <row r="11" s="1" customFormat="1" ht="20" customHeight="1" spans="1:12">
      <c r="A11" s="107" t="s">
        <v>20</v>
      </c>
      <c r="B11" s="22">
        <f t="shared" si="0"/>
        <v>10177</v>
      </c>
      <c r="C11" s="50">
        <f>J11-'[1]9(全市)    '!J11</f>
        <v>5001</v>
      </c>
      <c r="D11" s="22">
        <f t="shared" si="1"/>
        <v>5176</v>
      </c>
      <c r="E11" s="62">
        <f t="shared" si="2"/>
        <v>103.499300139972</v>
      </c>
      <c r="F11" s="22">
        <v>25748</v>
      </c>
      <c r="G11" s="22">
        <v>20530</v>
      </c>
      <c r="H11" s="50">
        <v>30707</v>
      </c>
      <c r="I11" s="24">
        <f t="shared" si="3"/>
        <v>119.259748329967</v>
      </c>
      <c r="J11" s="50">
        <v>25088</v>
      </c>
      <c r="K11" s="22">
        <f t="shared" si="4"/>
        <v>5619</v>
      </c>
      <c r="L11" s="62">
        <f t="shared" si="5"/>
        <v>22.3971619897959</v>
      </c>
    </row>
    <row r="12" ht="20" customHeight="1" spans="1:12">
      <c r="A12" s="107" t="s">
        <v>21</v>
      </c>
      <c r="B12" s="22">
        <f t="shared" si="0"/>
        <v>454</v>
      </c>
      <c r="C12" s="50">
        <f>J12-'[1]9(全市)    '!J12</f>
        <v>384</v>
      </c>
      <c r="D12" s="22">
        <f t="shared" si="1"/>
        <v>70</v>
      </c>
      <c r="E12" s="62">
        <f t="shared" si="2"/>
        <v>18.2291666666667</v>
      </c>
      <c r="F12" s="22">
        <v>6200</v>
      </c>
      <c r="G12" s="22">
        <v>5610</v>
      </c>
      <c r="H12" s="50">
        <v>6064</v>
      </c>
      <c r="I12" s="24">
        <f t="shared" si="3"/>
        <v>97.8064516129032</v>
      </c>
      <c r="J12" s="50">
        <v>5110</v>
      </c>
      <c r="K12" s="22">
        <f t="shared" si="4"/>
        <v>954</v>
      </c>
      <c r="L12" s="62">
        <f t="shared" si="5"/>
        <v>18.6692759295499</v>
      </c>
    </row>
    <row r="13" ht="20" customHeight="1" spans="1:12">
      <c r="A13" s="107" t="s">
        <v>22</v>
      </c>
      <c r="B13" s="22">
        <f t="shared" si="0"/>
        <v>37</v>
      </c>
      <c r="C13" s="50">
        <f>J13-'[1]9(全市)    '!J13</f>
        <v>9</v>
      </c>
      <c r="D13" s="22">
        <f t="shared" si="1"/>
        <v>28</v>
      </c>
      <c r="E13" s="62">
        <f t="shared" si="2"/>
        <v>311.111111111111</v>
      </c>
      <c r="F13" s="22">
        <v>240</v>
      </c>
      <c r="G13" s="22">
        <v>476</v>
      </c>
      <c r="H13" s="50">
        <v>513</v>
      </c>
      <c r="I13" s="24">
        <f t="shared" si="3"/>
        <v>213.75</v>
      </c>
      <c r="J13" s="50">
        <v>218</v>
      </c>
      <c r="K13" s="22">
        <f t="shared" si="4"/>
        <v>295</v>
      </c>
      <c r="L13" s="62">
        <f t="shared" si="5"/>
        <v>135.321100917431</v>
      </c>
    </row>
    <row r="14" ht="20" customHeight="1" spans="1:12">
      <c r="A14" s="107" t="s">
        <v>23</v>
      </c>
      <c r="B14" s="22">
        <f t="shared" si="0"/>
        <v>2179</v>
      </c>
      <c r="C14" s="50">
        <f>J14-'[1]9(全市)    '!J14</f>
        <v>1588</v>
      </c>
      <c r="D14" s="22">
        <f t="shared" si="1"/>
        <v>591</v>
      </c>
      <c r="E14" s="62">
        <f t="shared" si="2"/>
        <v>37.2166246851385</v>
      </c>
      <c r="F14" s="22">
        <v>23000</v>
      </c>
      <c r="G14" s="22">
        <v>14760</v>
      </c>
      <c r="H14" s="50">
        <v>16939</v>
      </c>
      <c r="I14" s="24">
        <f t="shared" si="3"/>
        <v>73.6478260869565</v>
      </c>
      <c r="J14" s="50">
        <v>17157</v>
      </c>
      <c r="K14" s="22">
        <f t="shared" si="4"/>
        <v>-218</v>
      </c>
      <c r="L14" s="62">
        <f t="shared" si="5"/>
        <v>-1.27061840648132</v>
      </c>
    </row>
    <row r="15" ht="20" customHeight="1" spans="1:12">
      <c r="A15" s="107" t="s">
        <v>24</v>
      </c>
      <c r="B15" s="22">
        <f t="shared" si="0"/>
        <v>588</v>
      </c>
      <c r="C15" s="50">
        <f>J15-'[1]9(全市)    '!J15</f>
        <v>2005</v>
      </c>
      <c r="D15" s="22">
        <f t="shared" si="1"/>
        <v>-1417</v>
      </c>
      <c r="E15" s="62">
        <f t="shared" si="2"/>
        <v>-70.6733167082294</v>
      </c>
      <c r="F15" s="22">
        <v>12000</v>
      </c>
      <c r="G15" s="22">
        <v>4873</v>
      </c>
      <c r="H15" s="50">
        <v>5461</v>
      </c>
      <c r="I15" s="24">
        <f t="shared" si="3"/>
        <v>45.5083333333333</v>
      </c>
      <c r="J15" s="50">
        <v>6422</v>
      </c>
      <c r="K15" s="22">
        <f t="shared" si="4"/>
        <v>-961</v>
      </c>
      <c r="L15" s="62">
        <f t="shared" si="5"/>
        <v>-14.9641856119589</v>
      </c>
    </row>
    <row r="16" ht="20" customHeight="1" spans="1:12">
      <c r="A16" s="107" t="s">
        <v>25</v>
      </c>
      <c r="B16" s="22">
        <f t="shared" si="0"/>
        <v>540</v>
      </c>
      <c r="C16" s="50">
        <f>J16-'[1]9(全市)    '!J16</f>
        <v>407</v>
      </c>
      <c r="D16" s="22">
        <f t="shared" si="1"/>
        <v>133</v>
      </c>
      <c r="E16" s="62">
        <f t="shared" si="2"/>
        <v>32.6781326781327</v>
      </c>
      <c r="F16" s="22">
        <v>6500</v>
      </c>
      <c r="G16" s="22">
        <v>7105</v>
      </c>
      <c r="H16" s="50">
        <v>7645</v>
      </c>
      <c r="I16" s="24">
        <f t="shared" si="3"/>
        <v>117.615384615385</v>
      </c>
      <c r="J16" s="50">
        <v>5077</v>
      </c>
      <c r="K16" s="22">
        <f t="shared" si="4"/>
        <v>2568</v>
      </c>
      <c r="L16" s="62">
        <f t="shared" si="5"/>
        <v>50.5810518022454</v>
      </c>
    </row>
    <row r="17" ht="20" customHeight="1" spans="1:12">
      <c r="A17" s="107" t="s">
        <v>26</v>
      </c>
      <c r="B17" s="22">
        <f t="shared" si="0"/>
        <v>769</v>
      </c>
      <c r="C17" s="50">
        <f>J17-'[1]9(全市)    '!J17</f>
        <v>890</v>
      </c>
      <c r="D17" s="22">
        <f t="shared" si="1"/>
        <v>-121</v>
      </c>
      <c r="E17" s="62">
        <f t="shared" si="2"/>
        <v>-13.5955056179775</v>
      </c>
      <c r="F17" s="22">
        <v>14000</v>
      </c>
      <c r="G17" s="22">
        <v>2646</v>
      </c>
      <c r="H17" s="50">
        <v>3415</v>
      </c>
      <c r="I17" s="24">
        <f t="shared" si="3"/>
        <v>24.3928571428571</v>
      </c>
      <c r="J17" s="50">
        <v>6538</v>
      </c>
      <c r="K17" s="22">
        <f t="shared" si="4"/>
        <v>-3123</v>
      </c>
      <c r="L17" s="62">
        <f t="shared" si="5"/>
        <v>-47.7669011930254</v>
      </c>
    </row>
    <row r="18" ht="20" customHeight="1" spans="1:12">
      <c r="A18" s="107" t="s">
        <v>27</v>
      </c>
      <c r="B18" s="22">
        <f t="shared" si="0"/>
        <v>2732</v>
      </c>
      <c r="C18" s="50">
        <f>J18-'[1]9(全市)    '!J18</f>
        <v>3385</v>
      </c>
      <c r="D18" s="22">
        <f t="shared" si="1"/>
        <v>-653</v>
      </c>
      <c r="E18" s="62">
        <f t="shared" si="2"/>
        <v>-19.2909896602659</v>
      </c>
      <c r="F18" s="22">
        <v>35500</v>
      </c>
      <c r="G18" s="22">
        <v>26214</v>
      </c>
      <c r="H18" s="50">
        <v>28946</v>
      </c>
      <c r="I18" s="24">
        <f t="shared" si="3"/>
        <v>81.5380281690141</v>
      </c>
      <c r="J18" s="50">
        <v>28253</v>
      </c>
      <c r="K18" s="22">
        <f t="shared" si="4"/>
        <v>693</v>
      </c>
      <c r="L18" s="62">
        <f t="shared" si="5"/>
        <v>2.45283686688139</v>
      </c>
    </row>
    <row r="19" ht="20" customHeight="1" spans="1:12">
      <c r="A19" s="108" t="s">
        <v>28</v>
      </c>
      <c r="B19" s="22">
        <f t="shared" si="0"/>
        <v>646</v>
      </c>
      <c r="C19" s="50">
        <f>J19-'[1]9(全市)    '!J19</f>
        <v>766</v>
      </c>
      <c r="D19" s="22">
        <f t="shared" si="1"/>
        <v>-120</v>
      </c>
      <c r="E19" s="62">
        <f t="shared" si="2"/>
        <v>-15.6657963446475</v>
      </c>
      <c r="F19" s="22">
        <v>6600</v>
      </c>
      <c r="G19" s="22">
        <v>5184</v>
      </c>
      <c r="H19" s="50">
        <v>5830</v>
      </c>
      <c r="I19" s="24">
        <f t="shared" si="3"/>
        <v>88.3333333333333</v>
      </c>
      <c r="J19" s="50">
        <v>5222</v>
      </c>
      <c r="K19" s="22">
        <f t="shared" si="4"/>
        <v>608</v>
      </c>
      <c r="L19" s="62">
        <f t="shared" si="5"/>
        <v>11.6430486403677</v>
      </c>
    </row>
    <row r="20" ht="20" customHeight="1" spans="1:12">
      <c r="A20" s="22" t="s">
        <v>29</v>
      </c>
      <c r="B20" s="22">
        <f t="shared" si="0"/>
        <v>-1</v>
      </c>
      <c r="C20" s="50">
        <f>J20-'[1]9(全市)    '!J20</f>
        <v>1182</v>
      </c>
      <c r="D20" s="22">
        <f t="shared" si="1"/>
        <v>-1183</v>
      </c>
      <c r="E20" s="62">
        <f t="shared" si="2"/>
        <v>-100.084602368866</v>
      </c>
      <c r="F20" s="22">
        <v>20000</v>
      </c>
      <c r="G20" s="22">
        <v>25332</v>
      </c>
      <c r="H20" s="50">
        <v>25331</v>
      </c>
      <c r="I20" s="24">
        <f t="shared" si="3"/>
        <v>126.655</v>
      </c>
      <c r="J20" s="50">
        <v>15452</v>
      </c>
      <c r="K20" s="22">
        <f t="shared" si="4"/>
        <v>9879</v>
      </c>
      <c r="L20" s="62">
        <f t="shared" si="5"/>
        <v>63.9334713952886</v>
      </c>
    </row>
    <row r="21" ht="20" customHeight="1" spans="1:12">
      <c r="A21" s="22" t="s">
        <v>30</v>
      </c>
      <c r="B21" s="22">
        <f t="shared" si="0"/>
        <v>1706</v>
      </c>
      <c r="C21" s="50">
        <f>J21-'[1]9(全市)    '!J21</f>
        <v>1553</v>
      </c>
      <c r="D21" s="22">
        <f t="shared" si="1"/>
        <v>153</v>
      </c>
      <c r="E21" s="62">
        <f t="shared" si="2"/>
        <v>9.8518995492595</v>
      </c>
      <c r="F21" s="22">
        <v>50000</v>
      </c>
      <c r="G21" s="22">
        <v>28558</v>
      </c>
      <c r="H21" s="50">
        <v>30264</v>
      </c>
      <c r="I21" s="24">
        <f t="shared" si="3"/>
        <v>60.528</v>
      </c>
      <c r="J21" s="50">
        <v>36217</v>
      </c>
      <c r="K21" s="22">
        <f t="shared" si="4"/>
        <v>-5953</v>
      </c>
      <c r="L21" s="62">
        <f t="shared" si="5"/>
        <v>-16.4370323328823</v>
      </c>
    </row>
    <row r="22" ht="20" customHeight="1" spans="1:12">
      <c r="A22" s="22" t="s">
        <v>31</v>
      </c>
      <c r="B22" s="22">
        <f t="shared" si="0"/>
        <v>140</v>
      </c>
      <c r="C22" s="50">
        <f>J22-'[1]9(全市)    '!J22</f>
        <v>156</v>
      </c>
      <c r="D22" s="22">
        <f t="shared" si="1"/>
        <v>-16</v>
      </c>
      <c r="E22" s="62">
        <f t="shared" si="2"/>
        <v>-10.2564102564103</v>
      </c>
      <c r="F22" s="22">
        <v>600</v>
      </c>
      <c r="G22" s="22">
        <v>410</v>
      </c>
      <c r="H22" s="50">
        <v>550</v>
      </c>
      <c r="I22" s="24">
        <f t="shared" si="3"/>
        <v>91.6666666666667</v>
      </c>
      <c r="J22" s="50">
        <v>554</v>
      </c>
      <c r="K22" s="22">
        <f t="shared" si="4"/>
        <v>-4</v>
      </c>
      <c r="L22" s="62">
        <f t="shared" si="5"/>
        <v>-0.72202166064982</v>
      </c>
    </row>
    <row r="23" ht="20" customHeight="1" spans="1:12">
      <c r="A23" s="22" t="s">
        <v>32</v>
      </c>
      <c r="B23" s="22">
        <f t="shared" si="0"/>
        <v>102</v>
      </c>
      <c r="C23" s="50">
        <f>J23-'[1]9(全市)    '!J23</f>
        <v>0</v>
      </c>
      <c r="D23" s="22">
        <f t="shared" si="1"/>
        <v>102</v>
      </c>
      <c r="E23" s="62">
        <f t="shared" si="2"/>
        <v>0</v>
      </c>
      <c r="F23" s="22">
        <v>0</v>
      </c>
      <c r="G23" s="22">
        <v>107</v>
      </c>
      <c r="H23" s="50">
        <v>209</v>
      </c>
      <c r="I23" s="24">
        <f t="shared" si="3"/>
        <v>0</v>
      </c>
      <c r="J23" s="50">
        <v>-10</v>
      </c>
      <c r="K23" s="22">
        <f t="shared" si="4"/>
        <v>219</v>
      </c>
      <c r="L23" s="62">
        <f t="shared" si="5"/>
        <v>0</v>
      </c>
    </row>
    <row r="24" ht="20" customHeight="1" spans="1:12">
      <c r="A24" s="21" t="s">
        <v>33</v>
      </c>
      <c r="B24" s="22">
        <f t="shared" si="0"/>
        <v>6121</v>
      </c>
      <c r="C24" s="50">
        <f>J24-'[1]9(全市)    '!J24</f>
        <v>6018</v>
      </c>
      <c r="D24" s="22">
        <f t="shared" si="1"/>
        <v>103</v>
      </c>
      <c r="E24" s="62">
        <f t="shared" si="2"/>
        <v>1.7115320704553</v>
      </c>
      <c r="F24" s="22">
        <v>171713</v>
      </c>
      <c r="G24" s="22">
        <v>129863</v>
      </c>
      <c r="H24" s="50">
        <v>135984</v>
      </c>
      <c r="I24" s="24">
        <f t="shared" si="3"/>
        <v>79.1926062674346</v>
      </c>
      <c r="J24" s="50">
        <v>116653</v>
      </c>
      <c r="K24" s="22">
        <f t="shared" si="4"/>
        <v>19331</v>
      </c>
      <c r="L24" s="62">
        <f t="shared" si="5"/>
        <v>16.5713697890324</v>
      </c>
    </row>
    <row r="25" s="1" customFormat="1" ht="20" customHeight="1" spans="1:12">
      <c r="A25" s="22" t="s">
        <v>34</v>
      </c>
      <c r="B25" s="22">
        <f t="shared" si="0"/>
        <v>1739</v>
      </c>
      <c r="C25" s="50">
        <f>J25-'[1]9(全市)    '!J25</f>
        <v>1328</v>
      </c>
      <c r="D25" s="22">
        <f t="shared" si="1"/>
        <v>411</v>
      </c>
      <c r="E25" s="62">
        <f t="shared" si="2"/>
        <v>30.9487951807229</v>
      </c>
      <c r="F25" s="22">
        <v>62000</v>
      </c>
      <c r="G25" s="22">
        <v>18420</v>
      </c>
      <c r="H25" s="50">
        <v>20159</v>
      </c>
      <c r="I25" s="24">
        <f t="shared" si="3"/>
        <v>32.5145161290323</v>
      </c>
      <c r="J25" s="50">
        <v>31315</v>
      </c>
      <c r="K25" s="22">
        <f t="shared" si="4"/>
        <v>-11156</v>
      </c>
      <c r="L25" s="62">
        <f t="shared" si="5"/>
        <v>-35.6250997924317</v>
      </c>
    </row>
    <row r="26" s="1" customFormat="1" ht="20" customHeight="1" spans="1:12">
      <c r="A26" s="109" t="s">
        <v>35</v>
      </c>
      <c r="B26" s="22">
        <f t="shared" si="0"/>
        <v>0</v>
      </c>
      <c r="C26" s="50">
        <f>J26-'[1]9(全市)    '!J26</f>
        <v>0</v>
      </c>
      <c r="D26" s="22">
        <f t="shared" si="1"/>
        <v>0</v>
      </c>
      <c r="E26" s="62">
        <f t="shared" si="2"/>
        <v>0</v>
      </c>
      <c r="F26" s="22"/>
      <c r="G26" s="22">
        <v>4693</v>
      </c>
      <c r="H26" s="50">
        <v>4693</v>
      </c>
      <c r="I26" s="24">
        <f t="shared" si="3"/>
        <v>0</v>
      </c>
      <c r="J26" s="50">
        <v>11091</v>
      </c>
      <c r="K26" s="22">
        <f t="shared" si="4"/>
        <v>-6398</v>
      </c>
      <c r="L26" s="62">
        <f t="shared" si="5"/>
        <v>-57.6864124064557</v>
      </c>
    </row>
    <row r="27" s="1" customFormat="1" ht="20" customHeight="1" spans="1:12">
      <c r="A27" s="109" t="s">
        <v>36</v>
      </c>
      <c r="B27" s="22">
        <f t="shared" si="0"/>
        <v>0</v>
      </c>
      <c r="C27" s="50">
        <f>J27-'[1]9(全市)    '!J27</f>
        <v>0</v>
      </c>
      <c r="D27" s="22">
        <f t="shared" si="1"/>
        <v>0</v>
      </c>
      <c r="E27" s="62">
        <f t="shared" si="2"/>
        <v>0</v>
      </c>
      <c r="F27" s="22"/>
      <c r="G27" s="22">
        <v>2389</v>
      </c>
      <c r="H27" s="50">
        <v>2389</v>
      </c>
      <c r="I27" s="24">
        <f t="shared" si="3"/>
        <v>0</v>
      </c>
      <c r="J27" s="50">
        <v>7923</v>
      </c>
      <c r="K27" s="22">
        <f t="shared" si="4"/>
        <v>-5534</v>
      </c>
      <c r="L27" s="62">
        <f t="shared" si="5"/>
        <v>-69.8472800706803</v>
      </c>
    </row>
    <row r="28" s="1" customFormat="1" ht="20" customHeight="1" spans="1:12">
      <c r="A28" s="22" t="s">
        <v>37</v>
      </c>
      <c r="B28" s="22">
        <f t="shared" si="0"/>
        <v>1699</v>
      </c>
      <c r="C28" s="50">
        <f>J28-'[1]9(全市)    '!J28</f>
        <v>612</v>
      </c>
      <c r="D28" s="22">
        <f t="shared" si="1"/>
        <v>1087</v>
      </c>
      <c r="E28" s="62">
        <f t="shared" si="2"/>
        <v>177.614379084967</v>
      </c>
      <c r="F28" s="22">
        <v>17000</v>
      </c>
      <c r="G28" s="22">
        <v>18820</v>
      </c>
      <c r="H28" s="50">
        <v>20519</v>
      </c>
      <c r="I28" s="24">
        <f t="shared" si="3"/>
        <v>120.7</v>
      </c>
      <c r="J28" s="50">
        <v>14741</v>
      </c>
      <c r="K28" s="22">
        <f t="shared" si="4"/>
        <v>5778</v>
      </c>
      <c r="L28" s="62">
        <f t="shared" si="5"/>
        <v>39.1967980462655</v>
      </c>
    </row>
    <row r="29" s="1" customFormat="1" ht="20" customHeight="1" spans="1:12">
      <c r="A29" s="22" t="s">
        <v>38</v>
      </c>
      <c r="B29" s="22">
        <f t="shared" si="0"/>
        <v>443</v>
      </c>
      <c r="C29" s="50">
        <f>J29-'[1]9(全市)    '!J29</f>
        <v>502</v>
      </c>
      <c r="D29" s="22">
        <f t="shared" si="1"/>
        <v>-59</v>
      </c>
      <c r="E29" s="62">
        <f t="shared" si="2"/>
        <v>-11.7529880478088</v>
      </c>
      <c r="F29" s="22">
        <v>17000</v>
      </c>
      <c r="G29" s="22">
        <v>23223</v>
      </c>
      <c r="H29" s="50">
        <v>23666</v>
      </c>
      <c r="I29" s="24">
        <f t="shared" si="3"/>
        <v>139.211764705882</v>
      </c>
      <c r="J29" s="50">
        <v>12795</v>
      </c>
      <c r="K29" s="22">
        <f t="shared" si="4"/>
        <v>10871</v>
      </c>
      <c r="L29" s="62">
        <f t="shared" si="5"/>
        <v>84.9628761234857</v>
      </c>
    </row>
    <row r="30" s="1" customFormat="1" ht="20" customHeight="1" spans="1:12">
      <c r="A30" s="22" t="s">
        <v>39</v>
      </c>
      <c r="B30" s="22">
        <f t="shared" si="0"/>
        <v>4</v>
      </c>
      <c r="C30" s="50">
        <f>J30-'[1]9(全市)    '!J30</f>
        <v>5</v>
      </c>
      <c r="D30" s="22">
        <f t="shared" si="1"/>
        <v>-1</v>
      </c>
      <c r="E30" s="62">
        <f t="shared" si="2"/>
        <v>-20</v>
      </c>
      <c r="F30" s="22">
        <v>130</v>
      </c>
      <c r="G30" s="22">
        <v>1930</v>
      </c>
      <c r="H30" s="50">
        <v>1934</v>
      </c>
      <c r="I30" s="24">
        <f t="shared" si="3"/>
        <v>1487.69230769231</v>
      </c>
      <c r="J30" s="50">
        <v>5</v>
      </c>
      <c r="K30" s="22">
        <f t="shared" si="4"/>
        <v>1929</v>
      </c>
      <c r="L30" s="62">
        <f t="shared" si="5"/>
        <v>38580</v>
      </c>
    </row>
    <row r="31" s="1" customFormat="1" ht="20" customHeight="1" spans="1:12">
      <c r="A31" s="27" t="s">
        <v>40</v>
      </c>
      <c r="B31" s="22">
        <f t="shared" si="0"/>
        <v>2224</v>
      </c>
      <c r="C31" s="50">
        <f>J31-'[1]9(全市)    '!J31</f>
        <v>769</v>
      </c>
      <c r="D31" s="22">
        <f t="shared" si="1"/>
        <v>1455</v>
      </c>
      <c r="E31" s="62">
        <f t="shared" si="2"/>
        <v>189.206762028609</v>
      </c>
      <c r="F31" s="22">
        <v>20000</v>
      </c>
      <c r="G31" s="22">
        <v>34352</v>
      </c>
      <c r="H31" s="50">
        <v>36576</v>
      </c>
      <c r="I31" s="24">
        <f t="shared" si="3"/>
        <v>182.88</v>
      </c>
      <c r="J31" s="50">
        <v>13529</v>
      </c>
      <c r="K31" s="22">
        <f t="shared" si="4"/>
        <v>23047</v>
      </c>
      <c r="L31" s="62">
        <f t="shared" si="5"/>
        <v>170.352575947964</v>
      </c>
    </row>
    <row r="32" s="1" customFormat="1" ht="20" customHeight="1" spans="1:12">
      <c r="A32" s="22" t="s">
        <v>41</v>
      </c>
      <c r="B32" s="22">
        <f t="shared" si="0"/>
        <v>11</v>
      </c>
      <c r="C32" s="50">
        <f>J32-'[1]9(全市)    '!J32</f>
        <v>2060</v>
      </c>
      <c r="D32" s="22">
        <f t="shared" si="1"/>
        <v>-2049</v>
      </c>
      <c r="E32" s="62">
        <f t="shared" si="2"/>
        <v>-99.4660194174757</v>
      </c>
      <c r="F32" s="22">
        <v>17000</v>
      </c>
      <c r="G32" s="22">
        <v>6446</v>
      </c>
      <c r="H32" s="50">
        <v>6457</v>
      </c>
      <c r="I32" s="24">
        <f t="shared" si="3"/>
        <v>37.9823529411765</v>
      </c>
      <c r="J32" s="50">
        <v>11029</v>
      </c>
      <c r="K32" s="22">
        <f t="shared" si="4"/>
        <v>-4572</v>
      </c>
      <c r="L32" s="62">
        <f t="shared" si="5"/>
        <v>-41.4543476289781</v>
      </c>
    </row>
    <row r="33" s="1" customFormat="1" ht="20" customHeight="1" spans="1:12">
      <c r="A33" s="22" t="s">
        <v>42</v>
      </c>
      <c r="B33" s="22">
        <f t="shared" si="0"/>
        <v>1</v>
      </c>
      <c r="C33" s="50">
        <f>J33-'[1]9(全市)    '!J33</f>
        <v>0</v>
      </c>
      <c r="D33" s="22">
        <f t="shared" si="1"/>
        <v>1</v>
      </c>
      <c r="E33" s="62">
        <f t="shared" si="2"/>
        <v>0</v>
      </c>
      <c r="F33" s="22">
        <v>4000</v>
      </c>
      <c r="G33" s="22">
        <v>1705</v>
      </c>
      <c r="H33" s="50">
        <v>1706</v>
      </c>
      <c r="I33" s="24">
        <f t="shared" si="3"/>
        <v>42.65</v>
      </c>
      <c r="J33" s="50">
        <v>1562</v>
      </c>
      <c r="K33" s="22">
        <f t="shared" si="4"/>
        <v>144</v>
      </c>
      <c r="L33" s="62">
        <f t="shared" si="5"/>
        <v>9.21895006402049</v>
      </c>
    </row>
    <row r="34" s="1" customFormat="1" ht="20" customHeight="1" spans="1:12">
      <c r="A34" s="22" t="s">
        <v>43</v>
      </c>
      <c r="B34" s="22">
        <f t="shared" si="0"/>
        <v>0</v>
      </c>
      <c r="C34" s="50">
        <f>J34-'[1]9(全市)    '!J34</f>
        <v>742</v>
      </c>
      <c r="D34" s="22">
        <f t="shared" si="1"/>
        <v>-742</v>
      </c>
      <c r="E34" s="62">
        <f t="shared" si="2"/>
        <v>-100</v>
      </c>
      <c r="F34" s="22">
        <v>34583</v>
      </c>
      <c r="G34" s="22">
        <v>24967</v>
      </c>
      <c r="H34" s="50">
        <v>24967</v>
      </c>
      <c r="I34" s="24">
        <f t="shared" si="3"/>
        <v>72.1944307896944</v>
      </c>
      <c r="J34" s="50">
        <v>31677</v>
      </c>
      <c r="K34" s="22">
        <f t="shared" si="4"/>
        <v>-6710</v>
      </c>
      <c r="L34" s="62">
        <f t="shared" si="5"/>
        <v>-21.1825614799381</v>
      </c>
    </row>
    <row r="35" s="1" customFormat="1" ht="20" customHeight="1" spans="1:12">
      <c r="A35" s="110" t="s">
        <v>44</v>
      </c>
      <c r="B35" s="22">
        <f t="shared" si="0"/>
        <v>31653</v>
      </c>
      <c r="C35" s="50">
        <f>J35-'[1]9(全市)    '!J35</f>
        <v>29107</v>
      </c>
      <c r="D35" s="22">
        <f t="shared" si="1"/>
        <v>2546</v>
      </c>
      <c r="E35" s="62">
        <f t="shared" si="2"/>
        <v>8.74703679527262</v>
      </c>
      <c r="F35" s="25">
        <v>445701</v>
      </c>
      <c r="G35" s="22">
        <v>325531</v>
      </c>
      <c r="H35" s="50">
        <v>357184</v>
      </c>
      <c r="I35" s="24">
        <f t="shared" si="3"/>
        <v>80.1398246806716</v>
      </c>
      <c r="J35" s="50">
        <v>332637</v>
      </c>
      <c r="K35" s="22">
        <f t="shared" si="4"/>
        <v>24547</v>
      </c>
      <c r="L35" s="62">
        <f t="shared" si="5"/>
        <v>7.37951580852401</v>
      </c>
    </row>
    <row r="36" s="1" customFormat="1" ht="20" customHeight="1" spans="1:12">
      <c r="A36" s="28" t="s">
        <v>45</v>
      </c>
      <c r="B36" s="111"/>
      <c r="C36" s="112"/>
      <c r="D36" s="111"/>
      <c r="E36" s="113"/>
      <c r="F36" s="114"/>
      <c r="G36" s="111"/>
      <c r="H36" s="112"/>
      <c r="I36" s="113"/>
      <c r="J36" s="112"/>
      <c r="K36" s="111"/>
      <c r="L36" s="121"/>
    </row>
    <row r="37" ht="20" customHeight="1" spans="1:12">
      <c r="A37" s="115"/>
      <c r="B37" s="53"/>
      <c r="C37" s="53"/>
      <c r="D37" s="53"/>
      <c r="E37" s="53"/>
      <c r="F37" s="53"/>
      <c r="G37" s="53"/>
      <c r="H37" s="54"/>
      <c r="I37" s="53"/>
      <c r="J37" s="54"/>
      <c r="K37" s="53"/>
      <c r="L37" s="53"/>
    </row>
    <row r="38" ht="20" customHeight="1" spans="1:12">
      <c r="A38" s="116"/>
      <c r="B38" s="31"/>
      <c r="C38" s="31"/>
      <c r="D38" s="31"/>
      <c r="E38" s="31"/>
      <c r="F38" s="31"/>
      <c r="G38" s="31"/>
      <c r="H38" s="117"/>
      <c r="I38" s="31"/>
      <c r="J38" s="117"/>
      <c r="K38" s="31"/>
      <c r="L38" s="31"/>
    </row>
    <row r="39" s="29" customFormat="1" ht="20" customHeight="1" spans="1:254">
      <c r="A39" s="3"/>
      <c r="B39" s="3"/>
      <c r="C39" s="4"/>
      <c r="D39" s="3"/>
      <c r="E39" s="5"/>
      <c r="F39" s="3"/>
      <c r="G39" s="3"/>
      <c r="H39" s="4"/>
      <c r="I39" s="5"/>
      <c r="J39" s="4"/>
      <c r="K39" s="3"/>
      <c r="L39" s="5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="29" customFormat="1" ht="24" customHeight="1" spans="1:12">
      <c r="A40" s="7" t="s">
        <v>46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="1" customFormat="1" ht="24" customHeight="1" spans="1:1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="1" customFormat="1" ht="24" customHeight="1" spans="1:12">
      <c r="A42" s="8"/>
      <c r="B42" s="8"/>
      <c r="C42" s="9"/>
      <c r="D42" s="34"/>
      <c r="E42" s="34"/>
      <c r="F42" s="8"/>
      <c r="G42" s="8"/>
      <c r="H42" s="9"/>
      <c r="I42" s="10"/>
      <c r="J42" s="9"/>
      <c r="K42" s="34" t="s">
        <v>1</v>
      </c>
      <c r="L42" s="34"/>
    </row>
    <row r="43" s="1" customFormat="1" ht="24" customHeight="1" spans="1:12">
      <c r="A43" s="1" t="s">
        <v>2</v>
      </c>
      <c r="B43" s="3"/>
      <c r="C43" s="4"/>
      <c r="D43" s="59"/>
      <c r="E43" s="59"/>
      <c r="F43" s="3"/>
      <c r="G43" s="3"/>
      <c r="H43" s="12" t="s">
        <v>3</v>
      </c>
      <c r="I43" s="12"/>
      <c r="J43" s="12"/>
      <c r="K43" s="59" t="s">
        <v>4</v>
      </c>
      <c r="L43" s="59"/>
    </row>
    <row r="44" s="1" customFormat="1" ht="24" customHeight="1" spans="1:12">
      <c r="A44" s="98" t="s">
        <v>5</v>
      </c>
      <c r="B44" s="99" t="s">
        <v>6</v>
      </c>
      <c r="C44" s="100"/>
      <c r="D44" s="100"/>
      <c r="E44" s="100"/>
      <c r="F44" s="76" t="s">
        <v>7</v>
      </c>
      <c r="G44" s="99" t="s">
        <v>8</v>
      </c>
      <c r="H44" s="100"/>
      <c r="I44" s="100"/>
      <c r="J44" s="100"/>
      <c r="K44" s="100"/>
      <c r="L44" s="100"/>
    </row>
    <row r="45" s="1" customFormat="1" ht="24" customHeight="1" spans="1:12">
      <c r="A45" s="101"/>
      <c r="B45" s="78" t="s">
        <v>6</v>
      </c>
      <c r="C45" s="102" t="s">
        <v>9</v>
      </c>
      <c r="D45" s="79" t="s">
        <v>10</v>
      </c>
      <c r="E45" s="91" t="s">
        <v>11</v>
      </c>
      <c r="F45" s="81"/>
      <c r="G45" s="78" t="s">
        <v>12</v>
      </c>
      <c r="H45" s="103" t="s">
        <v>8</v>
      </c>
      <c r="I45" s="91" t="s">
        <v>13</v>
      </c>
      <c r="J45" s="102" t="s">
        <v>14</v>
      </c>
      <c r="K45" s="79" t="s">
        <v>15</v>
      </c>
      <c r="L45" s="91" t="s">
        <v>16</v>
      </c>
    </row>
    <row r="46" s="1" customFormat="1" ht="24" customHeight="1" spans="1:12">
      <c r="A46" s="104"/>
      <c r="B46" s="83"/>
      <c r="C46" s="105"/>
      <c r="D46" s="84"/>
      <c r="E46" s="94"/>
      <c r="F46" s="86"/>
      <c r="G46" s="83"/>
      <c r="H46" s="106"/>
      <c r="I46" s="94"/>
      <c r="J46" s="105"/>
      <c r="K46" s="84"/>
      <c r="L46" s="94"/>
    </row>
    <row r="47" s="1" customFormat="1" ht="24" customHeight="1" spans="1:12">
      <c r="A47" s="118" t="s">
        <v>47</v>
      </c>
      <c r="B47" s="22">
        <f t="shared" ref="B47:B70" si="6">H47-G47</f>
        <v>16015</v>
      </c>
      <c r="C47" s="23">
        <f>J47-'[1]9(全市)    '!J47</f>
        <v>17227</v>
      </c>
      <c r="D47" s="22">
        <f t="shared" ref="D47:D70" si="7">B47-C47</f>
        <v>-1212</v>
      </c>
      <c r="E47" s="24">
        <f t="shared" ref="E47:E70" si="8">IF(C47&lt;=0,0,D47/C47*100)</f>
        <v>-7.03546757996169</v>
      </c>
      <c r="F47" s="22">
        <v>270000</v>
      </c>
      <c r="G47" s="25">
        <v>206896</v>
      </c>
      <c r="H47" s="26">
        <v>222911</v>
      </c>
      <c r="I47" s="122">
        <f t="shared" ref="I47:I70" si="9">IF(F47&lt;=0,0,H47/F47*100)</f>
        <v>82.5596296296296</v>
      </c>
      <c r="J47" s="123">
        <v>217122</v>
      </c>
      <c r="K47" s="124">
        <f t="shared" ref="K47:K70" si="10">H47-J47</f>
        <v>5789</v>
      </c>
      <c r="L47" s="125">
        <f t="shared" ref="L47:L70" si="11">IF(J47&lt;=0,0,K47/J47*100)</f>
        <v>2.66624294175625</v>
      </c>
    </row>
    <row r="48" s="1" customFormat="1" ht="24" customHeight="1" spans="1:12">
      <c r="A48" s="119" t="s">
        <v>48</v>
      </c>
      <c r="B48" s="22">
        <f t="shared" si="6"/>
        <v>53</v>
      </c>
      <c r="C48" s="23">
        <f>J48-'[1]9(全市)    '!J48</f>
        <v>21</v>
      </c>
      <c r="D48" s="22">
        <f t="shared" si="7"/>
        <v>32</v>
      </c>
      <c r="E48" s="24">
        <f t="shared" si="8"/>
        <v>152.380952380952</v>
      </c>
      <c r="F48" s="22">
        <v>458</v>
      </c>
      <c r="G48" s="25">
        <v>511</v>
      </c>
      <c r="H48" s="26">
        <v>564</v>
      </c>
      <c r="I48" s="122">
        <f t="shared" si="9"/>
        <v>123.144104803493</v>
      </c>
      <c r="J48" s="123">
        <v>619</v>
      </c>
      <c r="K48" s="124">
        <f t="shared" si="10"/>
        <v>-55</v>
      </c>
      <c r="L48" s="125">
        <f t="shared" si="11"/>
        <v>-8.88529886914378</v>
      </c>
    </row>
    <row r="49" s="1" customFormat="1" ht="24" customHeight="1" spans="1:12">
      <c r="A49" s="119" t="s">
        <v>49</v>
      </c>
      <c r="B49" s="22">
        <f t="shared" si="6"/>
        <v>8152</v>
      </c>
      <c r="C49" s="23">
        <f>J49-'[1]9(全市)    '!J49</f>
        <v>12204</v>
      </c>
      <c r="D49" s="22">
        <f t="shared" si="7"/>
        <v>-4052</v>
      </c>
      <c r="E49" s="24">
        <f t="shared" si="8"/>
        <v>-33.20222877745</v>
      </c>
      <c r="F49" s="22">
        <v>157000</v>
      </c>
      <c r="G49" s="56">
        <v>96840</v>
      </c>
      <c r="H49" s="57">
        <v>104992</v>
      </c>
      <c r="I49" s="122">
        <f t="shared" si="9"/>
        <v>66.8738853503185</v>
      </c>
      <c r="J49" s="123">
        <v>102850</v>
      </c>
      <c r="K49" s="124">
        <f t="shared" si="10"/>
        <v>2142</v>
      </c>
      <c r="L49" s="125">
        <f t="shared" si="11"/>
        <v>2.08264462809917</v>
      </c>
    </row>
    <row r="50" s="1" customFormat="1" ht="24" customHeight="1" spans="1:12">
      <c r="A50" s="119" t="s">
        <v>50</v>
      </c>
      <c r="B50" s="22">
        <f t="shared" si="6"/>
        <v>24652</v>
      </c>
      <c r="C50" s="23">
        <f>J50-'[1]9(全市)    '!J50</f>
        <v>40618</v>
      </c>
      <c r="D50" s="22">
        <f t="shared" si="7"/>
        <v>-15966</v>
      </c>
      <c r="E50" s="24">
        <f t="shared" si="8"/>
        <v>-39.3076960953272</v>
      </c>
      <c r="F50" s="22">
        <v>520000</v>
      </c>
      <c r="G50" s="56">
        <v>445913</v>
      </c>
      <c r="H50" s="57">
        <v>470565</v>
      </c>
      <c r="I50" s="122">
        <f t="shared" si="9"/>
        <v>90.4932692307692</v>
      </c>
      <c r="J50" s="123">
        <v>468840</v>
      </c>
      <c r="K50" s="124">
        <f t="shared" si="10"/>
        <v>1725</v>
      </c>
      <c r="L50" s="125">
        <f t="shared" si="11"/>
        <v>0.367929357563348</v>
      </c>
    </row>
    <row r="51" s="1" customFormat="1" ht="24" customHeight="1" spans="1:12">
      <c r="A51" s="119" t="s">
        <v>51</v>
      </c>
      <c r="B51" s="22">
        <f t="shared" si="6"/>
        <v>357</v>
      </c>
      <c r="C51" s="23">
        <f>J51-'[1]9(全市)    '!J51</f>
        <v>1020</v>
      </c>
      <c r="D51" s="22">
        <f t="shared" si="7"/>
        <v>-663</v>
      </c>
      <c r="E51" s="24">
        <f t="shared" si="8"/>
        <v>-65</v>
      </c>
      <c r="F51" s="22">
        <v>35000</v>
      </c>
      <c r="G51" s="56">
        <v>17151</v>
      </c>
      <c r="H51" s="57">
        <v>17508</v>
      </c>
      <c r="I51" s="122">
        <f t="shared" si="9"/>
        <v>50.0228571428571</v>
      </c>
      <c r="J51" s="123">
        <v>13722</v>
      </c>
      <c r="K51" s="124">
        <f t="shared" si="10"/>
        <v>3786</v>
      </c>
      <c r="L51" s="125">
        <f t="shared" si="11"/>
        <v>27.5907302142545</v>
      </c>
    </row>
    <row r="52" s="1" customFormat="1" ht="24" customHeight="1" spans="1:12">
      <c r="A52" s="119" t="s">
        <v>52</v>
      </c>
      <c r="B52" s="22">
        <f t="shared" si="6"/>
        <v>3307</v>
      </c>
      <c r="C52" s="23">
        <f>J52-'[1]9(全市)    '!J52</f>
        <v>4745</v>
      </c>
      <c r="D52" s="22">
        <f t="shared" si="7"/>
        <v>-1438</v>
      </c>
      <c r="E52" s="24">
        <f t="shared" si="8"/>
        <v>-30.3055848261328</v>
      </c>
      <c r="F52" s="22">
        <v>65000</v>
      </c>
      <c r="G52" s="56">
        <v>46011</v>
      </c>
      <c r="H52" s="57">
        <v>49318</v>
      </c>
      <c r="I52" s="122">
        <f t="shared" si="9"/>
        <v>75.8738461538462</v>
      </c>
      <c r="J52" s="123">
        <v>50418</v>
      </c>
      <c r="K52" s="124">
        <f t="shared" si="10"/>
        <v>-1100</v>
      </c>
      <c r="L52" s="125">
        <f t="shared" si="11"/>
        <v>-2.18176048236741</v>
      </c>
    </row>
    <row r="53" s="1" customFormat="1" ht="24" customHeight="1" spans="1:12">
      <c r="A53" s="119" t="s">
        <v>53</v>
      </c>
      <c r="B53" s="22">
        <f t="shared" si="6"/>
        <v>24765</v>
      </c>
      <c r="C53" s="23">
        <f>J53-'[1]9(全市)    '!J53</f>
        <v>13748</v>
      </c>
      <c r="D53" s="22">
        <f t="shared" si="7"/>
        <v>11017</v>
      </c>
      <c r="E53" s="24">
        <f t="shared" si="8"/>
        <v>80.1352924061682</v>
      </c>
      <c r="F53" s="22">
        <v>364000</v>
      </c>
      <c r="G53" s="56">
        <v>286505</v>
      </c>
      <c r="H53" s="57">
        <v>311270</v>
      </c>
      <c r="I53" s="122">
        <f t="shared" si="9"/>
        <v>85.5137362637363</v>
      </c>
      <c r="J53" s="123">
        <v>274226</v>
      </c>
      <c r="K53" s="124">
        <f t="shared" si="10"/>
        <v>37044</v>
      </c>
      <c r="L53" s="125">
        <f t="shared" si="11"/>
        <v>13.5085659273738</v>
      </c>
    </row>
    <row r="54" s="1" customFormat="1" ht="24" customHeight="1" spans="1:12">
      <c r="A54" s="119" t="s">
        <v>54</v>
      </c>
      <c r="B54" s="22">
        <f t="shared" si="6"/>
        <v>16994</v>
      </c>
      <c r="C54" s="23">
        <f>J54-'[1]9(全市)    '!J54</f>
        <v>18407</v>
      </c>
      <c r="D54" s="22">
        <f t="shared" si="7"/>
        <v>-1413</v>
      </c>
      <c r="E54" s="24">
        <f t="shared" si="8"/>
        <v>-7.6764274460803</v>
      </c>
      <c r="F54" s="22">
        <v>390000</v>
      </c>
      <c r="G54" s="56">
        <v>269894</v>
      </c>
      <c r="H54" s="57">
        <v>286888</v>
      </c>
      <c r="I54" s="122">
        <f t="shared" si="9"/>
        <v>73.5610256410257</v>
      </c>
      <c r="J54" s="123">
        <v>278586</v>
      </c>
      <c r="K54" s="124">
        <f t="shared" si="10"/>
        <v>8302</v>
      </c>
      <c r="L54" s="125">
        <f t="shared" si="11"/>
        <v>2.98004924870596</v>
      </c>
    </row>
    <row r="55" s="1" customFormat="1" ht="24" customHeight="1" spans="1:12">
      <c r="A55" s="119" t="s">
        <v>55</v>
      </c>
      <c r="B55" s="22">
        <f t="shared" si="6"/>
        <v>1584</v>
      </c>
      <c r="C55" s="23">
        <f>J55-'[1]9(全市)    '!J55</f>
        <v>5792</v>
      </c>
      <c r="D55" s="22">
        <f t="shared" si="7"/>
        <v>-4208</v>
      </c>
      <c r="E55" s="24">
        <f t="shared" si="8"/>
        <v>-72.6519337016575</v>
      </c>
      <c r="F55" s="22">
        <v>45000</v>
      </c>
      <c r="G55" s="56">
        <v>31969</v>
      </c>
      <c r="H55" s="57">
        <v>33553</v>
      </c>
      <c r="I55" s="122">
        <f t="shared" si="9"/>
        <v>74.5622222222222</v>
      </c>
      <c r="J55" s="123">
        <v>48821</v>
      </c>
      <c r="K55" s="124">
        <f t="shared" si="10"/>
        <v>-15268</v>
      </c>
      <c r="L55" s="125">
        <f t="shared" si="11"/>
        <v>-31.2734274185289</v>
      </c>
    </row>
    <row r="56" s="1" customFormat="1" ht="24" customHeight="1" spans="1:12">
      <c r="A56" s="127" t="s">
        <v>56</v>
      </c>
      <c r="B56" s="22">
        <f t="shared" si="6"/>
        <v>6032</v>
      </c>
      <c r="C56" s="23">
        <f>J56-'[1]9(全市)    '!J56</f>
        <v>30822</v>
      </c>
      <c r="D56" s="22">
        <f t="shared" si="7"/>
        <v>-24790</v>
      </c>
      <c r="E56" s="24">
        <f t="shared" si="8"/>
        <v>-80.4295632989423</v>
      </c>
      <c r="F56" s="22">
        <v>310000</v>
      </c>
      <c r="G56" s="56">
        <v>210422</v>
      </c>
      <c r="H56" s="57">
        <v>216454</v>
      </c>
      <c r="I56" s="122">
        <f t="shared" si="9"/>
        <v>69.8238709677419</v>
      </c>
      <c r="J56" s="123">
        <v>239865</v>
      </c>
      <c r="K56" s="124">
        <f t="shared" si="10"/>
        <v>-23411</v>
      </c>
      <c r="L56" s="125">
        <f t="shared" si="11"/>
        <v>-9.76007337460655</v>
      </c>
    </row>
    <row r="57" s="1" customFormat="1" ht="24" customHeight="1" spans="1:12">
      <c r="A57" s="127" t="s">
        <v>57</v>
      </c>
      <c r="B57" s="22">
        <f t="shared" si="6"/>
        <v>24311</v>
      </c>
      <c r="C57" s="23">
        <f>J57-'[1]9(全市)    '!J57</f>
        <v>17353</v>
      </c>
      <c r="D57" s="22">
        <f t="shared" si="7"/>
        <v>6958</v>
      </c>
      <c r="E57" s="24">
        <f t="shared" si="8"/>
        <v>40.0968132311416</v>
      </c>
      <c r="F57" s="22">
        <v>288500</v>
      </c>
      <c r="G57" s="56">
        <v>208136</v>
      </c>
      <c r="H57" s="57">
        <v>232447</v>
      </c>
      <c r="I57" s="122">
        <f t="shared" si="9"/>
        <v>80.570883882149</v>
      </c>
      <c r="J57" s="123">
        <v>221812</v>
      </c>
      <c r="K57" s="124">
        <f t="shared" si="10"/>
        <v>10635</v>
      </c>
      <c r="L57" s="125">
        <f t="shared" si="11"/>
        <v>4.79460083313797</v>
      </c>
    </row>
    <row r="58" s="1" customFormat="1" ht="24" customHeight="1" spans="1:12">
      <c r="A58" s="127" t="s">
        <v>58</v>
      </c>
      <c r="B58" s="22">
        <f t="shared" si="6"/>
        <v>10966</v>
      </c>
      <c r="C58" s="23">
        <f>J58-'[1]9(全市)    '!J58</f>
        <v>2947</v>
      </c>
      <c r="D58" s="22">
        <f t="shared" si="7"/>
        <v>8019</v>
      </c>
      <c r="E58" s="24">
        <f t="shared" si="8"/>
        <v>272.107227689175</v>
      </c>
      <c r="F58" s="22">
        <v>58000</v>
      </c>
      <c r="G58" s="56">
        <v>67494</v>
      </c>
      <c r="H58" s="57">
        <v>78460</v>
      </c>
      <c r="I58" s="122">
        <f t="shared" si="9"/>
        <v>135.275862068966</v>
      </c>
      <c r="J58" s="123">
        <v>77493</v>
      </c>
      <c r="K58" s="124">
        <f t="shared" si="10"/>
        <v>967</v>
      </c>
      <c r="L58" s="125">
        <f t="shared" si="11"/>
        <v>1.24785464493567</v>
      </c>
    </row>
    <row r="59" s="1" customFormat="1" ht="24" customHeight="1" spans="1:12">
      <c r="A59" s="119" t="s">
        <v>59</v>
      </c>
      <c r="B59" s="22">
        <f t="shared" si="6"/>
        <v>422</v>
      </c>
      <c r="C59" s="23">
        <f>J59-'[1]9(全市)    '!J59</f>
        <v>157</v>
      </c>
      <c r="D59" s="22">
        <f t="shared" si="7"/>
        <v>265</v>
      </c>
      <c r="E59" s="24">
        <f t="shared" si="8"/>
        <v>168.789808917197</v>
      </c>
      <c r="F59" s="22">
        <v>65000</v>
      </c>
      <c r="G59" s="56">
        <v>73071</v>
      </c>
      <c r="H59" s="57">
        <v>73493</v>
      </c>
      <c r="I59" s="122">
        <f t="shared" si="9"/>
        <v>113.066153846154</v>
      </c>
      <c r="J59" s="123">
        <v>2613</v>
      </c>
      <c r="K59" s="124">
        <f t="shared" si="10"/>
        <v>70880</v>
      </c>
      <c r="L59" s="125">
        <f t="shared" si="11"/>
        <v>2712.59089169537</v>
      </c>
    </row>
    <row r="60" s="1" customFormat="1" ht="24" customHeight="1" spans="1:12">
      <c r="A60" s="119" t="s">
        <v>60</v>
      </c>
      <c r="B60" s="22">
        <f t="shared" si="6"/>
        <v>249</v>
      </c>
      <c r="C60" s="23">
        <f>J60-'[1]9(全市)    '!J60</f>
        <v>401</v>
      </c>
      <c r="D60" s="22">
        <f t="shared" si="7"/>
        <v>-152</v>
      </c>
      <c r="E60" s="24">
        <f t="shared" si="8"/>
        <v>-37.9052369077307</v>
      </c>
      <c r="F60" s="22">
        <v>8000</v>
      </c>
      <c r="G60" s="56">
        <v>3593</v>
      </c>
      <c r="H60" s="57">
        <v>3842</v>
      </c>
      <c r="I60" s="122">
        <f t="shared" si="9"/>
        <v>48.025</v>
      </c>
      <c r="J60" s="123">
        <v>4737</v>
      </c>
      <c r="K60" s="124">
        <f t="shared" si="10"/>
        <v>-895</v>
      </c>
      <c r="L60" s="125">
        <f t="shared" si="11"/>
        <v>-18.8938146506228</v>
      </c>
    </row>
    <row r="61" s="1" customFormat="1" ht="24" customHeight="1" spans="1:12">
      <c r="A61" s="119" t="s">
        <v>61</v>
      </c>
      <c r="B61" s="22">
        <f t="shared" si="6"/>
        <v>0</v>
      </c>
      <c r="C61" s="23">
        <f>J61-'[1]9(全市)    '!J61</f>
        <v>0</v>
      </c>
      <c r="D61" s="22">
        <f t="shared" si="7"/>
        <v>0</v>
      </c>
      <c r="E61" s="24">
        <f t="shared" si="8"/>
        <v>0</v>
      </c>
      <c r="F61" s="22"/>
      <c r="G61" s="56">
        <v>100</v>
      </c>
      <c r="H61" s="57">
        <v>100</v>
      </c>
      <c r="I61" s="122">
        <f t="shared" si="9"/>
        <v>0</v>
      </c>
      <c r="J61" s="123">
        <v>0</v>
      </c>
      <c r="K61" s="124">
        <f t="shared" si="10"/>
        <v>100</v>
      </c>
      <c r="L61" s="125">
        <f t="shared" si="11"/>
        <v>0</v>
      </c>
    </row>
    <row r="62" s="1" customFormat="1" ht="24" customHeight="1" spans="1:12">
      <c r="A62" s="120" t="s">
        <v>62</v>
      </c>
      <c r="B62" s="22">
        <f t="shared" si="6"/>
        <v>1719</v>
      </c>
      <c r="C62" s="23">
        <f>J62-'[1]9(全市)    '!J62</f>
        <v>3209</v>
      </c>
      <c r="D62" s="22">
        <f t="shared" si="7"/>
        <v>-1490</v>
      </c>
      <c r="E62" s="24">
        <f t="shared" si="8"/>
        <v>-46.4319102524151</v>
      </c>
      <c r="F62" s="22">
        <v>25000</v>
      </c>
      <c r="G62" s="56">
        <v>16405</v>
      </c>
      <c r="H62" s="57">
        <v>18124</v>
      </c>
      <c r="I62" s="122">
        <f t="shared" si="9"/>
        <v>72.496</v>
      </c>
      <c r="J62" s="123">
        <v>18490</v>
      </c>
      <c r="K62" s="124">
        <f t="shared" si="10"/>
        <v>-366</v>
      </c>
      <c r="L62" s="125">
        <f t="shared" si="11"/>
        <v>-1.97944835045971</v>
      </c>
    </row>
    <row r="63" s="1" customFormat="1" ht="24" customHeight="1" spans="1:12">
      <c r="A63" s="127" t="s">
        <v>63</v>
      </c>
      <c r="B63" s="22">
        <f t="shared" si="6"/>
        <v>2033</v>
      </c>
      <c r="C63" s="23">
        <f>J63-'[1]9(全市)    '!J63</f>
        <v>1955</v>
      </c>
      <c r="D63" s="22">
        <f t="shared" si="7"/>
        <v>78</v>
      </c>
      <c r="E63" s="24">
        <f t="shared" si="8"/>
        <v>3.98976982097187</v>
      </c>
      <c r="F63" s="22">
        <v>30000</v>
      </c>
      <c r="G63" s="56">
        <v>22714</v>
      </c>
      <c r="H63" s="57">
        <v>24747</v>
      </c>
      <c r="I63" s="122">
        <f t="shared" si="9"/>
        <v>82.49</v>
      </c>
      <c r="J63" s="123">
        <v>21910</v>
      </c>
      <c r="K63" s="124">
        <f t="shared" si="10"/>
        <v>2837</v>
      </c>
      <c r="L63" s="125">
        <f t="shared" si="11"/>
        <v>12.9484253765404</v>
      </c>
    </row>
    <row r="64" s="1" customFormat="1" ht="24" customHeight="1" spans="1:12">
      <c r="A64" s="127" t="s">
        <v>64</v>
      </c>
      <c r="B64" s="22">
        <f t="shared" si="6"/>
        <v>65</v>
      </c>
      <c r="C64" s="23">
        <f>J64-'[1]9(全市)    '!J64</f>
        <v>266</v>
      </c>
      <c r="D64" s="22">
        <f t="shared" si="7"/>
        <v>-201</v>
      </c>
      <c r="E64" s="24">
        <f t="shared" si="8"/>
        <v>-75.5639097744361</v>
      </c>
      <c r="F64" s="22">
        <v>15000</v>
      </c>
      <c r="G64" s="56">
        <v>10872</v>
      </c>
      <c r="H64" s="57">
        <v>10937</v>
      </c>
      <c r="I64" s="122">
        <f t="shared" si="9"/>
        <v>72.9133333333333</v>
      </c>
      <c r="J64" s="123">
        <v>13912</v>
      </c>
      <c r="K64" s="124">
        <f t="shared" si="10"/>
        <v>-2975</v>
      </c>
      <c r="L64" s="125">
        <f t="shared" si="11"/>
        <v>-21.3844163312248</v>
      </c>
    </row>
    <row r="65" s="1" customFormat="1" ht="24" customHeight="1" spans="1:12">
      <c r="A65" s="119" t="s">
        <v>65</v>
      </c>
      <c r="B65" s="22">
        <f t="shared" si="6"/>
        <v>2277</v>
      </c>
      <c r="C65" s="23">
        <f>J65-'[1]9(全市)    '!J65</f>
        <v>1446</v>
      </c>
      <c r="D65" s="22">
        <f t="shared" si="7"/>
        <v>831</v>
      </c>
      <c r="E65" s="24">
        <f t="shared" si="8"/>
        <v>57.4688796680498</v>
      </c>
      <c r="F65" s="22">
        <v>10000</v>
      </c>
      <c r="G65" s="56">
        <v>14440</v>
      </c>
      <c r="H65" s="57">
        <v>16717</v>
      </c>
      <c r="I65" s="122">
        <f t="shared" si="9"/>
        <v>167.17</v>
      </c>
      <c r="J65" s="123">
        <v>9703</v>
      </c>
      <c r="K65" s="124">
        <f t="shared" si="10"/>
        <v>7014</v>
      </c>
      <c r="L65" s="125">
        <f t="shared" si="11"/>
        <v>72.2869215706483</v>
      </c>
    </row>
    <row r="66" s="1" customFormat="1" ht="24" customHeight="1" spans="1:12">
      <c r="A66" s="119" t="s">
        <v>66</v>
      </c>
      <c r="B66" s="22">
        <f t="shared" si="6"/>
        <v>1190</v>
      </c>
      <c r="C66" s="23">
        <f>J66-'[1]9(全市)    '!J66</f>
        <v>3712</v>
      </c>
      <c r="D66" s="22">
        <f t="shared" si="7"/>
        <v>-2522</v>
      </c>
      <c r="E66" s="24">
        <f t="shared" si="8"/>
        <v>-67.9418103448276</v>
      </c>
      <c r="F66" s="22">
        <v>4538</v>
      </c>
      <c r="G66" s="56">
        <v>22302</v>
      </c>
      <c r="H66" s="57">
        <v>23492</v>
      </c>
      <c r="I66" s="122">
        <f t="shared" si="9"/>
        <v>517.672983693257</v>
      </c>
      <c r="J66" s="123">
        <v>31257</v>
      </c>
      <c r="K66" s="124">
        <f t="shared" si="10"/>
        <v>-7765</v>
      </c>
      <c r="L66" s="125">
        <f t="shared" si="11"/>
        <v>-24.842435294494</v>
      </c>
    </row>
    <row r="67" s="1" customFormat="1" ht="24" customHeight="1" spans="1:12">
      <c r="A67" s="119" t="s">
        <v>67</v>
      </c>
      <c r="B67" s="22">
        <f t="shared" si="6"/>
        <v>195</v>
      </c>
      <c r="C67" s="23">
        <f>J67-'[1]9(全市)    '!J67</f>
        <v>682</v>
      </c>
      <c r="D67" s="22">
        <f t="shared" si="7"/>
        <v>-487</v>
      </c>
      <c r="E67" s="24">
        <f t="shared" si="8"/>
        <v>-71.4076246334311</v>
      </c>
      <c r="F67" s="22">
        <v>23500</v>
      </c>
      <c r="G67" s="56">
        <v>20271</v>
      </c>
      <c r="H67" s="57">
        <v>20466</v>
      </c>
      <c r="I67" s="122">
        <f t="shared" si="9"/>
        <v>87.0893617021277</v>
      </c>
      <c r="J67" s="123">
        <v>18360</v>
      </c>
      <c r="K67" s="124">
        <f t="shared" si="10"/>
        <v>2106</v>
      </c>
      <c r="L67" s="125">
        <f t="shared" si="11"/>
        <v>11.4705882352941</v>
      </c>
    </row>
    <row r="68" ht="24" customHeight="1" spans="1:12">
      <c r="A68" s="119" t="s">
        <v>68</v>
      </c>
      <c r="B68" s="22">
        <f t="shared" si="6"/>
        <v>0</v>
      </c>
      <c r="C68" s="23">
        <f>J68-'[1]9(全市)    '!J68</f>
        <v>0</v>
      </c>
      <c r="D68" s="22">
        <f t="shared" si="7"/>
        <v>0</v>
      </c>
      <c r="E68" s="24">
        <f t="shared" si="8"/>
        <v>0</v>
      </c>
      <c r="F68" s="22">
        <v>500</v>
      </c>
      <c r="G68" s="56">
        <v>43</v>
      </c>
      <c r="H68" s="57">
        <v>43</v>
      </c>
      <c r="I68" s="122">
        <f t="shared" si="9"/>
        <v>8.6</v>
      </c>
      <c r="J68" s="123">
        <v>396</v>
      </c>
      <c r="K68" s="124">
        <f t="shared" si="10"/>
        <v>-353</v>
      </c>
      <c r="L68" s="125">
        <f t="shared" si="11"/>
        <v>-89.1414141414141</v>
      </c>
    </row>
    <row r="69" ht="24" customHeight="1" spans="1:12">
      <c r="A69" s="119" t="s">
        <v>69</v>
      </c>
      <c r="B69" s="22">
        <f t="shared" si="6"/>
        <v>0</v>
      </c>
      <c r="C69" s="23">
        <f>J69-'[1]9(全市)    '!J69</f>
        <v>0</v>
      </c>
      <c r="D69" s="22">
        <f t="shared" si="7"/>
        <v>0</v>
      </c>
      <c r="E69" s="24">
        <f t="shared" si="8"/>
        <v>0</v>
      </c>
      <c r="F69" s="22"/>
      <c r="G69" s="56">
        <v>0</v>
      </c>
      <c r="H69" s="57">
        <v>0</v>
      </c>
      <c r="I69" s="122">
        <f t="shared" si="9"/>
        <v>0</v>
      </c>
      <c r="J69" s="123">
        <v>300</v>
      </c>
      <c r="K69" s="124">
        <f t="shared" si="10"/>
        <v>-300</v>
      </c>
      <c r="L69" s="125">
        <f t="shared" si="11"/>
        <v>-100</v>
      </c>
    </row>
    <row r="70" ht="24" customHeight="1" spans="1:12">
      <c r="A70" s="126" t="s">
        <v>70</v>
      </c>
      <c r="B70" s="22">
        <f t="shared" si="6"/>
        <v>145338</v>
      </c>
      <c r="C70" s="23">
        <f>J70-'[1]9(全市)    '!J70</f>
        <v>176732</v>
      </c>
      <c r="D70" s="22">
        <f t="shared" si="7"/>
        <v>-31394</v>
      </c>
      <c r="E70" s="24">
        <f t="shared" si="8"/>
        <v>-17.7636194916597</v>
      </c>
      <c r="F70" s="22">
        <v>2700641</v>
      </c>
      <c r="G70" s="56">
        <v>2071553</v>
      </c>
      <c r="H70" s="57">
        <v>2216891</v>
      </c>
      <c r="I70" s="122">
        <f t="shared" si="9"/>
        <v>82.0875858731316</v>
      </c>
      <c r="J70" s="123">
        <v>2116052</v>
      </c>
      <c r="K70" s="124">
        <f t="shared" si="10"/>
        <v>100839</v>
      </c>
      <c r="L70" s="125">
        <f t="shared" si="11"/>
        <v>4.76543109526609</v>
      </c>
    </row>
    <row r="71" s="29" customFormat="1" ht="22" customHeight="1" spans="1:7">
      <c r="A71" s="28" t="s">
        <v>45</v>
      </c>
      <c r="G71" s="30"/>
    </row>
  </sheetData>
  <mergeCells count="38">
    <mergeCell ref="D3:E3"/>
    <mergeCell ref="K3:L3"/>
    <mergeCell ref="D4:E4"/>
    <mergeCell ref="K4:L4"/>
    <mergeCell ref="B5:E5"/>
    <mergeCell ref="G5:L5"/>
    <mergeCell ref="D42:E42"/>
    <mergeCell ref="K42:L42"/>
    <mergeCell ref="D43:E43"/>
    <mergeCell ref="K43:L43"/>
    <mergeCell ref="B44:E44"/>
    <mergeCell ref="G44:L44"/>
    <mergeCell ref="A5:A7"/>
    <mergeCell ref="A44:A46"/>
    <mergeCell ref="B6:B7"/>
    <mergeCell ref="B45:B46"/>
    <mergeCell ref="C6:C7"/>
    <mergeCell ref="C45:C46"/>
    <mergeCell ref="D6:D7"/>
    <mergeCell ref="D45:D46"/>
    <mergeCell ref="E6:E7"/>
    <mergeCell ref="E45:E46"/>
    <mergeCell ref="F5:F7"/>
    <mergeCell ref="F44:F46"/>
    <mergeCell ref="G6:G7"/>
    <mergeCell ref="G45:G46"/>
    <mergeCell ref="H6:H7"/>
    <mergeCell ref="H45:H46"/>
    <mergeCell ref="I6:I7"/>
    <mergeCell ref="I45:I46"/>
    <mergeCell ref="J6:J7"/>
    <mergeCell ref="J45:J46"/>
    <mergeCell ref="K6:K7"/>
    <mergeCell ref="K45:K46"/>
    <mergeCell ref="L6:L7"/>
    <mergeCell ref="L45:L46"/>
    <mergeCell ref="A1:L2"/>
    <mergeCell ref="A40:L4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opLeftCell="A31" workbookViewId="0">
      <selection activeCell="A4" sqref="A4:A6"/>
    </sheetView>
  </sheetViews>
  <sheetFormatPr defaultColWidth="9.45454545454546" defaultRowHeight="15"/>
  <cols>
    <col min="1" max="1" width="40.5" style="3" customWidth="1"/>
    <col min="2" max="2" width="11.8636363636364" style="3" customWidth="1"/>
    <col min="3" max="3" width="11.5909090909091" style="3" customWidth="1"/>
    <col min="4" max="4" width="11.5909090909091" style="4" customWidth="1"/>
    <col min="5" max="5" width="11.0454545454545" style="5" customWidth="1"/>
    <col min="6" max="6" width="10.7727272727273" style="6" customWidth="1"/>
    <col min="7" max="7" width="10.6363636363636" style="3" customWidth="1"/>
    <col min="8" max="8" width="10.3636363636364" style="3" customWidth="1"/>
    <col min="9" max="9" width="10.3636363636364" style="70" customWidth="1"/>
    <col min="10" max="10" width="10.7727272727273" style="4" customWidth="1"/>
    <col min="11" max="11" width="9.81818181818182" style="3"/>
    <col min="12" max="12" width="11.8636363636364" style="5" customWidth="1"/>
    <col min="13" max="13" width="10.7727272727273" style="1" hidden="1" customWidth="1"/>
    <col min="14" max="32" width="9.81818181818182" style="1"/>
    <col min="33" max="16384" width="9.45454545454546" style="1"/>
  </cols>
  <sheetData>
    <row r="1" s="2" customFormat="1" ht="38.25" customHeight="1" spans="1:13">
      <c r="A1" s="71" t="s">
        <v>71</v>
      </c>
      <c r="B1" s="8"/>
      <c r="C1" s="8"/>
      <c r="D1" s="9"/>
      <c r="E1" s="10"/>
      <c r="F1" s="11"/>
      <c r="G1" s="8"/>
      <c r="H1" s="8"/>
      <c r="I1" s="88"/>
      <c r="J1" s="9"/>
      <c r="K1" s="8"/>
      <c r="L1" s="10"/>
      <c r="M1" s="33"/>
    </row>
    <row r="2" s="2" customFormat="1" ht="21.75" customHeight="1" spans="1:13">
      <c r="A2" s="8"/>
      <c r="B2" s="8"/>
      <c r="C2" s="8"/>
      <c r="D2" s="9"/>
      <c r="E2" s="10"/>
      <c r="F2" s="11"/>
      <c r="G2" s="8"/>
      <c r="H2" s="8"/>
      <c r="I2" s="88"/>
      <c r="J2" s="9"/>
      <c r="K2" s="8"/>
      <c r="L2" s="34" t="s">
        <v>1</v>
      </c>
      <c r="M2" s="34"/>
    </row>
    <row r="3" s="1" customFormat="1" ht="20" customHeight="1" spans="1:13">
      <c r="A3" s="1" t="s">
        <v>2</v>
      </c>
      <c r="B3" s="3"/>
      <c r="C3" s="3"/>
      <c r="D3" s="12" t="s">
        <v>3</v>
      </c>
      <c r="E3" s="12"/>
      <c r="F3" s="12"/>
      <c r="G3" s="12"/>
      <c r="H3" s="13"/>
      <c r="I3" s="70"/>
      <c r="J3" s="4"/>
      <c r="K3" s="3"/>
      <c r="L3" s="35" t="s">
        <v>4</v>
      </c>
      <c r="M3" s="36" t="s">
        <v>3</v>
      </c>
    </row>
    <row r="4" s="1" customFormat="1" ht="16" customHeight="1" spans="1:13">
      <c r="A4" s="72" t="s">
        <v>5</v>
      </c>
      <c r="B4" s="73" t="s">
        <v>6</v>
      </c>
      <c r="C4" s="74"/>
      <c r="D4" s="74"/>
      <c r="E4" s="75"/>
      <c r="F4" s="76" t="s">
        <v>7</v>
      </c>
      <c r="G4" s="73" t="s">
        <v>8</v>
      </c>
      <c r="H4" s="74"/>
      <c r="I4" s="89"/>
      <c r="J4" s="74"/>
      <c r="K4" s="74"/>
      <c r="L4" s="74"/>
      <c r="M4" s="36"/>
    </row>
    <row r="5" s="1" customFormat="1" ht="16" customHeight="1" spans="1:13">
      <c r="A5" s="77"/>
      <c r="B5" s="78" t="s">
        <v>6</v>
      </c>
      <c r="C5" s="79" t="s">
        <v>9</v>
      </c>
      <c r="D5" s="79" t="s">
        <v>10</v>
      </c>
      <c r="E5" s="80" t="s">
        <v>11</v>
      </c>
      <c r="F5" s="81"/>
      <c r="G5" s="78" t="s">
        <v>12</v>
      </c>
      <c r="H5" s="79" t="s">
        <v>8</v>
      </c>
      <c r="I5" s="90" t="s">
        <v>13</v>
      </c>
      <c r="J5" s="79" t="s">
        <v>14</v>
      </c>
      <c r="K5" s="79" t="s">
        <v>15</v>
      </c>
      <c r="L5" s="91" t="s">
        <v>16</v>
      </c>
      <c r="M5" s="92" t="s">
        <v>72</v>
      </c>
    </row>
    <row r="6" s="1" customFormat="1" ht="16" customHeight="1" spans="1:13">
      <c r="A6" s="82"/>
      <c r="B6" s="83"/>
      <c r="C6" s="84"/>
      <c r="D6" s="84"/>
      <c r="E6" s="85"/>
      <c r="F6" s="86"/>
      <c r="G6" s="83"/>
      <c r="H6" s="84"/>
      <c r="I6" s="93"/>
      <c r="J6" s="84"/>
      <c r="K6" s="84"/>
      <c r="L6" s="94"/>
      <c r="M6" s="95"/>
    </row>
    <row r="7" s="1" customFormat="1" ht="16" customHeight="1" spans="1:13">
      <c r="A7" s="21" t="s">
        <v>73</v>
      </c>
      <c r="B7" s="22">
        <f t="shared" ref="B7:B38" si="0">H7-G7</f>
        <v>31653</v>
      </c>
      <c r="C7" s="23">
        <f>J7-'[1]9(县区)  '!J7</f>
        <v>29107</v>
      </c>
      <c r="D7" s="22">
        <f t="shared" ref="D7:D38" si="1">B7-C7</f>
        <v>2546</v>
      </c>
      <c r="E7" s="24">
        <f t="shared" ref="E7:E38" si="2">IF(C7&lt;=0,0,D7/C7*100)</f>
        <v>8.74703679527262</v>
      </c>
      <c r="F7" s="22">
        <f>SUM(F8:F14)</f>
        <v>452809</v>
      </c>
      <c r="G7" s="25">
        <v>325531</v>
      </c>
      <c r="H7" s="26">
        <v>357184</v>
      </c>
      <c r="I7" s="41">
        <f t="shared" ref="I7:I38" si="3">IF(F7&lt;=0,0,H7/F7*100)</f>
        <v>78.8818243453642</v>
      </c>
      <c r="J7" s="26">
        <v>332637</v>
      </c>
      <c r="K7" s="22">
        <f t="shared" ref="K7:K38" si="4">H7-J7</f>
        <v>24547</v>
      </c>
      <c r="L7" s="24">
        <f t="shared" ref="L7:L38" si="5">IF(J7&lt;=0,0,K7/J7*100)</f>
        <v>7.37951580852401</v>
      </c>
      <c r="M7" s="96"/>
    </row>
    <row r="8" s="1" customFormat="1" ht="16" customHeight="1" spans="1:13">
      <c r="A8" s="22" t="s">
        <v>74</v>
      </c>
      <c r="B8" s="22">
        <f t="shared" si="0"/>
        <v>10246</v>
      </c>
      <c r="C8" s="23">
        <f>J8-'[1]9(县区)  '!J8</f>
        <v>9573</v>
      </c>
      <c r="D8" s="22">
        <f t="shared" si="1"/>
        <v>673</v>
      </c>
      <c r="E8" s="24">
        <f t="shared" si="2"/>
        <v>7.0301890734357</v>
      </c>
      <c r="F8" s="22">
        <v>146814</v>
      </c>
      <c r="G8" s="25">
        <v>95431</v>
      </c>
      <c r="H8" s="26">
        <v>105677</v>
      </c>
      <c r="I8" s="41">
        <f t="shared" si="3"/>
        <v>71.9801926246816</v>
      </c>
      <c r="J8" s="26">
        <v>106921</v>
      </c>
      <c r="K8" s="22">
        <f t="shared" si="4"/>
        <v>-1244</v>
      </c>
      <c r="L8" s="24">
        <f t="shared" si="5"/>
        <v>-1.16347583730044</v>
      </c>
      <c r="M8" s="44"/>
    </row>
    <row r="9" s="1" customFormat="1" ht="16" customHeight="1" spans="1:13">
      <c r="A9" s="22" t="s">
        <v>75</v>
      </c>
      <c r="B9" s="22">
        <f t="shared" si="0"/>
        <v>5378</v>
      </c>
      <c r="C9" s="23">
        <f>J9-'[1]9(县区)  '!J9</f>
        <v>3555</v>
      </c>
      <c r="D9" s="22">
        <f t="shared" si="1"/>
        <v>1823</v>
      </c>
      <c r="E9" s="24">
        <f t="shared" si="2"/>
        <v>51.2798874824191</v>
      </c>
      <c r="F9" s="22">
        <v>66869</v>
      </c>
      <c r="G9" s="25">
        <v>44106</v>
      </c>
      <c r="H9" s="26">
        <v>49484</v>
      </c>
      <c r="I9" s="41">
        <f t="shared" si="3"/>
        <v>74.0014057335985</v>
      </c>
      <c r="J9" s="26">
        <v>45252</v>
      </c>
      <c r="K9" s="22">
        <f t="shared" si="4"/>
        <v>4232</v>
      </c>
      <c r="L9" s="24">
        <f t="shared" si="5"/>
        <v>9.35207283655971</v>
      </c>
      <c r="M9" s="44"/>
    </row>
    <row r="10" s="1" customFormat="1" ht="16" customHeight="1" spans="1:13">
      <c r="A10" s="27" t="s">
        <v>76</v>
      </c>
      <c r="B10" s="22">
        <f t="shared" si="0"/>
        <v>707</v>
      </c>
      <c r="C10" s="23">
        <f>J10-'[1]9(县区)  '!J10</f>
        <v>664</v>
      </c>
      <c r="D10" s="22">
        <f t="shared" si="1"/>
        <v>43</v>
      </c>
      <c r="E10" s="24">
        <f t="shared" si="2"/>
        <v>6.47590361445783</v>
      </c>
      <c r="F10" s="22">
        <v>8268</v>
      </c>
      <c r="G10" s="25">
        <v>5604</v>
      </c>
      <c r="H10" s="26">
        <v>6311</v>
      </c>
      <c r="I10" s="41">
        <f t="shared" si="3"/>
        <v>76.3304305757136</v>
      </c>
      <c r="J10" s="26">
        <v>3678</v>
      </c>
      <c r="K10" s="22">
        <f t="shared" si="4"/>
        <v>2633</v>
      </c>
      <c r="L10" s="24">
        <f t="shared" si="5"/>
        <v>71.5878194671017</v>
      </c>
      <c r="M10" s="44"/>
    </row>
    <row r="11" s="1" customFormat="1" ht="16" customHeight="1" spans="1:13">
      <c r="A11" s="27" t="s">
        <v>77</v>
      </c>
      <c r="B11" s="22">
        <f t="shared" si="0"/>
        <v>1030</v>
      </c>
      <c r="C11" s="23">
        <f>J11-'[1]9(县区)  '!J11</f>
        <v>55</v>
      </c>
      <c r="D11" s="22">
        <f t="shared" si="1"/>
        <v>975</v>
      </c>
      <c r="E11" s="24">
        <f t="shared" si="2"/>
        <v>1772.72727272727</v>
      </c>
      <c r="F11" s="22">
        <v>2683</v>
      </c>
      <c r="G11" s="25">
        <v>4316</v>
      </c>
      <c r="H11" s="26">
        <v>5346</v>
      </c>
      <c r="I11" s="41">
        <f t="shared" si="3"/>
        <v>199.25456578457</v>
      </c>
      <c r="J11" s="26">
        <v>423</v>
      </c>
      <c r="K11" s="22">
        <f t="shared" si="4"/>
        <v>4923</v>
      </c>
      <c r="L11" s="24">
        <f t="shared" si="5"/>
        <v>1163.82978723404</v>
      </c>
      <c r="M11" s="44"/>
    </row>
    <row r="12" s="1" customFormat="1" ht="16" customHeight="1" spans="1:13">
      <c r="A12" s="27" t="s">
        <v>78</v>
      </c>
      <c r="B12" s="22">
        <f t="shared" si="0"/>
        <v>5424</v>
      </c>
      <c r="C12" s="23">
        <f>J12-'[1]9(县区)  '!J12</f>
        <v>5927</v>
      </c>
      <c r="D12" s="22">
        <f t="shared" si="1"/>
        <v>-503</v>
      </c>
      <c r="E12" s="24">
        <f t="shared" si="2"/>
        <v>-8.48658680614139</v>
      </c>
      <c r="F12" s="22">
        <v>104125</v>
      </c>
      <c r="G12" s="25">
        <v>88039</v>
      </c>
      <c r="H12" s="26">
        <v>93463</v>
      </c>
      <c r="I12" s="41">
        <f t="shared" si="3"/>
        <v>89.7603841536615</v>
      </c>
      <c r="J12" s="26">
        <v>85655</v>
      </c>
      <c r="K12" s="22">
        <f t="shared" si="4"/>
        <v>7808</v>
      </c>
      <c r="L12" s="24">
        <f t="shared" si="5"/>
        <v>9.11563831650225</v>
      </c>
      <c r="M12" s="44"/>
    </row>
    <row r="13" s="1" customFormat="1" ht="16" customHeight="1" spans="1:13">
      <c r="A13" s="27" t="s">
        <v>79</v>
      </c>
      <c r="B13" s="22">
        <f t="shared" si="0"/>
        <v>3108</v>
      </c>
      <c r="C13" s="23">
        <f>J13-'[1]9(县区)  '!J13</f>
        <v>2825</v>
      </c>
      <c r="D13" s="22">
        <f t="shared" si="1"/>
        <v>283</v>
      </c>
      <c r="E13" s="24">
        <f t="shared" si="2"/>
        <v>10.0176991150442</v>
      </c>
      <c r="F13" s="22">
        <v>37350</v>
      </c>
      <c r="G13" s="25">
        <v>26014</v>
      </c>
      <c r="H13" s="26">
        <v>29122</v>
      </c>
      <c r="I13" s="41">
        <f t="shared" si="3"/>
        <v>77.9705488621151</v>
      </c>
      <c r="J13" s="26">
        <v>27101</v>
      </c>
      <c r="K13" s="22">
        <f t="shared" si="4"/>
        <v>2021</v>
      </c>
      <c r="L13" s="24">
        <f t="shared" si="5"/>
        <v>7.45728939891517</v>
      </c>
      <c r="M13" s="44"/>
    </row>
    <row r="14" s="1" customFormat="1" ht="16" customHeight="1" spans="1:13">
      <c r="A14" s="27" t="s">
        <v>80</v>
      </c>
      <c r="B14" s="22">
        <f t="shared" si="0"/>
        <v>5760</v>
      </c>
      <c r="C14" s="23">
        <f>J14-'[1]9(县区)  '!J14</f>
        <v>6508</v>
      </c>
      <c r="D14" s="22">
        <f t="shared" si="1"/>
        <v>-748</v>
      </c>
      <c r="E14" s="24">
        <f t="shared" si="2"/>
        <v>-11.4935464044253</v>
      </c>
      <c r="F14" s="22">
        <v>86700</v>
      </c>
      <c r="G14" s="25">
        <v>62021</v>
      </c>
      <c r="H14" s="26">
        <v>67781</v>
      </c>
      <c r="I14" s="41">
        <f t="shared" si="3"/>
        <v>78.1787773933103</v>
      </c>
      <c r="J14" s="26">
        <v>63607</v>
      </c>
      <c r="K14" s="22">
        <f t="shared" si="4"/>
        <v>4174</v>
      </c>
      <c r="L14" s="24">
        <f t="shared" si="5"/>
        <v>6.56217083025453</v>
      </c>
      <c r="M14" s="44"/>
    </row>
    <row r="15" s="1" customFormat="1" ht="16" customHeight="1" spans="1:13">
      <c r="A15" s="128" t="s">
        <v>81</v>
      </c>
      <c r="B15" s="22">
        <f t="shared" si="0"/>
        <v>25532</v>
      </c>
      <c r="C15" s="23">
        <f>J15-'[1]9(县区)  '!J15</f>
        <v>23089</v>
      </c>
      <c r="D15" s="22">
        <f t="shared" si="1"/>
        <v>2443</v>
      </c>
      <c r="E15" s="24">
        <f t="shared" si="2"/>
        <v>10.5807960500671</v>
      </c>
      <c r="F15" s="22">
        <f>SUM(F16:F22)</f>
        <v>284847</v>
      </c>
      <c r="G15" s="25">
        <v>195668</v>
      </c>
      <c r="H15" s="26">
        <v>221200</v>
      </c>
      <c r="I15" s="41">
        <f t="shared" si="3"/>
        <v>77.6557239500504</v>
      </c>
      <c r="J15" s="26">
        <v>215984</v>
      </c>
      <c r="K15" s="22">
        <f t="shared" si="4"/>
        <v>5216</v>
      </c>
      <c r="L15" s="24">
        <f t="shared" si="5"/>
        <v>2.41499370323728</v>
      </c>
      <c r="M15" s="44"/>
    </row>
    <row r="16" s="1" customFormat="1" ht="16" customHeight="1" spans="1:13">
      <c r="A16" s="22" t="s">
        <v>74</v>
      </c>
      <c r="B16" s="22">
        <f t="shared" si="0"/>
        <v>8629</v>
      </c>
      <c r="C16" s="23">
        <f>J16-'[1]9(县区)  '!J16</f>
        <v>7788</v>
      </c>
      <c r="D16" s="22">
        <f t="shared" si="1"/>
        <v>841</v>
      </c>
      <c r="E16" s="24">
        <f t="shared" si="2"/>
        <v>10.7986646122239</v>
      </c>
      <c r="F16" s="22">
        <v>81968</v>
      </c>
      <c r="G16" s="25">
        <v>56073</v>
      </c>
      <c r="H16" s="26">
        <v>64702</v>
      </c>
      <c r="I16" s="41">
        <f t="shared" si="3"/>
        <v>78.9356822174507</v>
      </c>
      <c r="J16" s="26">
        <v>63577</v>
      </c>
      <c r="K16" s="22">
        <f t="shared" si="4"/>
        <v>1125</v>
      </c>
      <c r="L16" s="24">
        <f t="shared" si="5"/>
        <v>1.76950784088586</v>
      </c>
      <c r="M16" s="44"/>
    </row>
    <row r="17" s="1" customFormat="1" ht="16" customHeight="1" spans="1:13">
      <c r="A17" s="22" t="s">
        <v>75</v>
      </c>
      <c r="B17" s="22">
        <f t="shared" si="0"/>
        <v>5056</v>
      </c>
      <c r="C17" s="23">
        <f>J17-'[1]9(县区)  '!J17</f>
        <v>2986</v>
      </c>
      <c r="D17" s="22">
        <f t="shared" si="1"/>
        <v>2070</v>
      </c>
      <c r="E17" s="24">
        <f t="shared" si="2"/>
        <v>69.3235097119893</v>
      </c>
      <c r="F17" s="22">
        <v>44531</v>
      </c>
      <c r="G17" s="25">
        <v>30168</v>
      </c>
      <c r="H17" s="26">
        <v>35224</v>
      </c>
      <c r="I17" s="41">
        <f t="shared" si="3"/>
        <v>79.0999528418405</v>
      </c>
      <c r="J17" s="26">
        <v>33624</v>
      </c>
      <c r="K17" s="22">
        <f t="shared" si="4"/>
        <v>1600</v>
      </c>
      <c r="L17" s="24">
        <f t="shared" si="5"/>
        <v>4.75850582916964</v>
      </c>
      <c r="M17" s="44"/>
    </row>
    <row r="18" s="1" customFormat="1" ht="16" customHeight="1" spans="1:13">
      <c r="A18" s="27" t="s">
        <v>76</v>
      </c>
      <c r="B18" s="22">
        <f t="shared" si="0"/>
        <v>563</v>
      </c>
      <c r="C18" s="23">
        <f>J18-'[1]9(县区)  '!J18</f>
        <v>570</v>
      </c>
      <c r="D18" s="22">
        <f t="shared" si="1"/>
        <v>-7</v>
      </c>
      <c r="E18" s="24">
        <f t="shared" si="2"/>
        <v>-1.2280701754386</v>
      </c>
      <c r="F18" s="22">
        <v>4116</v>
      </c>
      <c r="G18" s="25">
        <v>2119</v>
      </c>
      <c r="H18" s="26">
        <v>2682</v>
      </c>
      <c r="I18" s="41">
        <f t="shared" si="3"/>
        <v>65.1603498542274</v>
      </c>
      <c r="J18" s="26">
        <v>2847</v>
      </c>
      <c r="K18" s="22">
        <f t="shared" si="4"/>
        <v>-165</v>
      </c>
      <c r="L18" s="24">
        <f t="shared" si="5"/>
        <v>-5.79557428872497</v>
      </c>
      <c r="M18" s="44"/>
    </row>
    <row r="19" s="1" customFormat="1" ht="16" customHeight="1" spans="1:13">
      <c r="A19" s="27" t="s">
        <v>77</v>
      </c>
      <c r="B19" s="22">
        <f t="shared" si="0"/>
        <v>29</v>
      </c>
      <c r="C19" s="23">
        <f>J19-'[1]9(县区)  '!J19</f>
        <v>4</v>
      </c>
      <c r="D19" s="22">
        <f t="shared" si="1"/>
        <v>25</v>
      </c>
      <c r="E19" s="24">
        <f t="shared" si="2"/>
        <v>625</v>
      </c>
      <c r="F19" s="22">
        <v>183</v>
      </c>
      <c r="G19" s="25">
        <v>139</v>
      </c>
      <c r="H19" s="26">
        <v>168</v>
      </c>
      <c r="I19" s="41">
        <f t="shared" si="3"/>
        <v>91.8032786885246</v>
      </c>
      <c r="J19" s="26">
        <v>94</v>
      </c>
      <c r="K19" s="22">
        <f t="shared" si="4"/>
        <v>74</v>
      </c>
      <c r="L19" s="24">
        <f t="shared" si="5"/>
        <v>78.7234042553192</v>
      </c>
      <c r="M19" s="44"/>
    </row>
    <row r="20" s="1" customFormat="1" ht="16" customHeight="1" spans="1:13">
      <c r="A20" s="27" t="s">
        <v>78</v>
      </c>
      <c r="B20" s="22">
        <f t="shared" si="0"/>
        <v>6021</v>
      </c>
      <c r="C20" s="23">
        <f>J20-'[1]9(县区)  '!J20</f>
        <v>5744</v>
      </c>
      <c r="D20" s="22">
        <f t="shared" si="1"/>
        <v>277</v>
      </c>
      <c r="E20" s="24">
        <f t="shared" si="2"/>
        <v>4.82242339832869</v>
      </c>
      <c r="F20" s="22">
        <v>77764</v>
      </c>
      <c r="G20" s="25">
        <v>57243</v>
      </c>
      <c r="H20" s="26">
        <v>63264</v>
      </c>
      <c r="I20" s="41">
        <f t="shared" si="3"/>
        <v>81.3538398230544</v>
      </c>
      <c r="J20" s="26">
        <v>60476</v>
      </c>
      <c r="K20" s="22">
        <f t="shared" si="4"/>
        <v>2788</v>
      </c>
      <c r="L20" s="24">
        <f t="shared" si="5"/>
        <v>4.61009326013625</v>
      </c>
      <c r="M20" s="44"/>
    </row>
    <row r="21" s="1" customFormat="1" ht="16" customHeight="1" spans="1:13">
      <c r="A21" s="27" t="s">
        <v>79</v>
      </c>
      <c r="B21" s="22">
        <f t="shared" si="0"/>
        <v>1623</v>
      </c>
      <c r="C21" s="23">
        <f>J21-'[1]9(县区)  '!J21</f>
        <v>1816</v>
      </c>
      <c r="D21" s="22">
        <f t="shared" si="1"/>
        <v>-193</v>
      </c>
      <c r="E21" s="24">
        <f t="shared" si="2"/>
        <v>-10.6277533039648</v>
      </c>
      <c r="F21" s="22">
        <v>24280</v>
      </c>
      <c r="G21" s="25">
        <v>14580</v>
      </c>
      <c r="H21" s="26">
        <v>16203</v>
      </c>
      <c r="I21" s="41">
        <f t="shared" si="3"/>
        <v>66.7339373970346</v>
      </c>
      <c r="J21" s="26">
        <v>16488</v>
      </c>
      <c r="K21" s="22">
        <f t="shared" si="4"/>
        <v>-285</v>
      </c>
      <c r="L21" s="24">
        <f t="shared" si="5"/>
        <v>-1.72852983988355</v>
      </c>
      <c r="M21" s="44"/>
    </row>
    <row r="22" s="1" customFormat="1" ht="16" customHeight="1" spans="1:13">
      <c r="A22" s="27" t="s">
        <v>80</v>
      </c>
      <c r="B22" s="22">
        <f t="shared" si="0"/>
        <v>3611</v>
      </c>
      <c r="C22" s="23">
        <f>J22-'[1]9(县区)  '!J22</f>
        <v>4181</v>
      </c>
      <c r="D22" s="22">
        <f t="shared" si="1"/>
        <v>-570</v>
      </c>
      <c r="E22" s="24">
        <f t="shared" si="2"/>
        <v>-13.6331021286773</v>
      </c>
      <c r="F22" s="22">
        <v>52005</v>
      </c>
      <c r="G22" s="25">
        <v>35346</v>
      </c>
      <c r="H22" s="26">
        <v>38957</v>
      </c>
      <c r="I22" s="41">
        <f t="shared" si="3"/>
        <v>74.9101047976156</v>
      </c>
      <c r="J22" s="26">
        <v>38878</v>
      </c>
      <c r="K22" s="22">
        <f t="shared" si="4"/>
        <v>79</v>
      </c>
      <c r="L22" s="24">
        <f t="shared" si="5"/>
        <v>0.203199753073718</v>
      </c>
      <c r="M22" s="44"/>
    </row>
    <row r="23" s="1" customFormat="1" ht="16" customHeight="1" spans="1:13">
      <c r="A23" s="128" t="s">
        <v>82</v>
      </c>
      <c r="B23" s="22">
        <f t="shared" si="0"/>
        <v>6121</v>
      </c>
      <c r="C23" s="23">
        <f>J23-'[1]9(县区)  '!J23</f>
        <v>6018</v>
      </c>
      <c r="D23" s="22">
        <f t="shared" si="1"/>
        <v>103</v>
      </c>
      <c r="E23" s="24">
        <f t="shared" si="2"/>
        <v>1.7115320704553</v>
      </c>
      <c r="F23" s="22">
        <f>SUM(F24:F30)</f>
        <v>167962</v>
      </c>
      <c r="G23" s="25">
        <v>129863</v>
      </c>
      <c r="H23" s="26">
        <v>135984</v>
      </c>
      <c r="I23" s="41">
        <f t="shared" si="3"/>
        <v>80.9611697884045</v>
      </c>
      <c r="J23" s="26">
        <v>116653</v>
      </c>
      <c r="K23" s="22">
        <f t="shared" si="4"/>
        <v>19331</v>
      </c>
      <c r="L23" s="24">
        <f t="shared" si="5"/>
        <v>16.5713697890324</v>
      </c>
      <c r="M23" s="44"/>
    </row>
    <row r="24" s="1" customFormat="1" ht="16" customHeight="1" spans="1:13">
      <c r="A24" s="22" t="s">
        <v>74</v>
      </c>
      <c r="B24" s="22">
        <f t="shared" si="0"/>
        <v>1617</v>
      </c>
      <c r="C24" s="23">
        <f>J24-'[1]9(县区)  '!J24</f>
        <v>1785</v>
      </c>
      <c r="D24" s="22">
        <f t="shared" si="1"/>
        <v>-168</v>
      </c>
      <c r="E24" s="24">
        <f t="shared" si="2"/>
        <v>-9.41176470588235</v>
      </c>
      <c r="F24" s="22">
        <v>64846</v>
      </c>
      <c r="G24" s="25">
        <v>39358</v>
      </c>
      <c r="H24" s="26">
        <v>40975</v>
      </c>
      <c r="I24" s="41">
        <f t="shared" si="3"/>
        <v>63.1881688924529</v>
      </c>
      <c r="J24" s="26">
        <v>43344</v>
      </c>
      <c r="K24" s="22">
        <f t="shared" si="4"/>
        <v>-2369</v>
      </c>
      <c r="L24" s="24">
        <f t="shared" si="5"/>
        <v>-5.4655777039498</v>
      </c>
      <c r="M24" s="44"/>
    </row>
    <row r="25" s="1" customFormat="1" ht="16" customHeight="1" spans="1:13">
      <c r="A25" s="22" t="s">
        <v>75</v>
      </c>
      <c r="B25" s="22">
        <f t="shared" si="0"/>
        <v>322</v>
      </c>
      <c r="C25" s="23">
        <f>J25-'[1]9(县区)  '!J25</f>
        <v>569</v>
      </c>
      <c r="D25" s="22">
        <f t="shared" si="1"/>
        <v>-247</v>
      </c>
      <c r="E25" s="24">
        <f t="shared" si="2"/>
        <v>-43.4094903339192</v>
      </c>
      <c r="F25" s="22">
        <v>22338</v>
      </c>
      <c r="G25" s="25">
        <v>13938</v>
      </c>
      <c r="H25" s="26">
        <v>14260</v>
      </c>
      <c r="I25" s="41">
        <f t="shared" si="3"/>
        <v>63.8374071089623</v>
      </c>
      <c r="J25" s="26">
        <v>11628</v>
      </c>
      <c r="K25" s="22">
        <f t="shared" si="4"/>
        <v>2632</v>
      </c>
      <c r="L25" s="24">
        <f t="shared" si="5"/>
        <v>22.6350189198486</v>
      </c>
      <c r="M25" s="44"/>
    </row>
    <row r="26" s="1" customFormat="1" ht="16" customHeight="1" spans="1:13">
      <c r="A26" s="27" t="s">
        <v>76</v>
      </c>
      <c r="B26" s="22">
        <f t="shared" si="0"/>
        <v>144</v>
      </c>
      <c r="C26" s="23">
        <f>J26-'[1]9(县区)  '!J26</f>
        <v>94</v>
      </c>
      <c r="D26" s="22">
        <f t="shared" si="1"/>
        <v>50</v>
      </c>
      <c r="E26" s="24">
        <f t="shared" si="2"/>
        <v>53.1914893617021</v>
      </c>
      <c r="F26" s="22">
        <v>4152</v>
      </c>
      <c r="G26" s="25">
        <v>3485</v>
      </c>
      <c r="H26" s="26">
        <v>3629</v>
      </c>
      <c r="I26" s="41">
        <f t="shared" si="3"/>
        <v>87.4036608863198</v>
      </c>
      <c r="J26" s="26">
        <v>831</v>
      </c>
      <c r="K26" s="22">
        <f t="shared" si="4"/>
        <v>2798</v>
      </c>
      <c r="L26" s="24">
        <f t="shared" si="5"/>
        <v>336.702767749699</v>
      </c>
      <c r="M26" s="44"/>
    </row>
    <row r="27" s="1" customFormat="1" ht="16" customHeight="1" spans="1:13">
      <c r="A27" s="27" t="s">
        <v>77</v>
      </c>
      <c r="B27" s="22">
        <f t="shared" si="0"/>
        <v>1001</v>
      </c>
      <c r="C27" s="23">
        <f>J27-'[1]9(县区)  '!J27</f>
        <v>51</v>
      </c>
      <c r="D27" s="22">
        <f t="shared" si="1"/>
        <v>950</v>
      </c>
      <c r="E27" s="24">
        <f t="shared" si="2"/>
        <v>1862.74509803922</v>
      </c>
      <c r="F27" s="22">
        <v>2500</v>
      </c>
      <c r="G27" s="25">
        <v>4177</v>
      </c>
      <c r="H27" s="26">
        <v>5178</v>
      </c>
      <c r="I27" s="41">
        <f t="shared" si="3"/>
        <v>207.12</v>
      </c>
      <c r="J27" s="26">
        <v>329</v>
      </c>
      <c r="K27" s="22">
        <f t="shared" si="4"/>
        <v>4849</v>
      </c>
      <c r="L27" s="24">
        <f t="shared" si="5"/>
        <v>1473.86018237082</v>
      </c>
      <c r="M27" s="44"/>
    </row>
    <row r="28" s="1" customFormat="1" ht="16" customHeight="1" spans="1:13">
      <c r="A28" s="27" t="s">
        <v>78</v>
      </c>
      <c r="B28" s="22">
        <f t="shared" si="0"/>
        <v>-597</v>
      </c>
      <c r="C28" s="23">
        <f>J28-'[1]9(县区)  '!J28</f>
        <v>183</v>
      </c>
      <c r="D28" s="22">
        <f t="shared" si="1"/>
        <v>-780</v>
      </c>
      <c r="E28" s="24">
        <f t="shared" si="2"/>
        <v>-426.229508196721</v>
      </c>
      <c r="F28" s="22">
        <v>26361</v>
      </c>
      <c r="G28" s="25">
        <v>30796</v>
      </c>
      <c r="H28" s="26">
        <v>30199</v>
      </c>
      <c r="I28" s="41">
        <f t="shared" si="3"/>
        <v>114.55938697318</v>
      </c>
      <c r="J28" s="26">
        <v>25179</v>
      </c>
      <c r="K28" s="22">
        <f t="shared" si="4"/>
        <v>5020</v>
      </c>
      <c r="L28" s="24">
        <f t="shared" si="5"/>
        <v>19.9372492950475</v>
      </c>
      <c r="M28" s="44"/>
    </row>
    <row r="29" s="1" customFormat="1" ht="16" customHeight="1" spans="1:13">
      <c r="A29" s="27" t="s">
        <v>79</v>
      </c>
      <c r="B29" s="22">
        <f t="shared" si="0"/>
        <v>1485</v>
      </c>
      <c r="C29" s="23">
        <f>J29-'[1]9(县区)  '!J29</f>
        <v>1009</v>
      </c>
      <c r="D29" s="22">
        <f t="shared" si="1"/>
        <v>476</v>
      </c>
      <c r="E29" s="24">
        <f t="shared" si="2"/>
        <v>47.1754212091179</v>
      </c>
      <c r="F29" s="22">
        <v>13070</v>
      </c>
      <c r="G29" s="25">
        <v>11434</v>
      </c>
      <c r="H29" s="26">
        <v>12919</v>
      </c>
      <c r="I29" s="41">
        <f t="shared" si="3"/>
        <v>98.8446824789594</v>
      </c>
      <c r="J29" s="26">
        <v>10613</v>
      </c>
      <c r="K29" s="22">
        <f t="shared" si="4"/>
        <v>2306</v>
      </c>
      <c r="L29" s="24">
        <f t="shared" si="5"/>
        <v>21.7280693489117</v>
      </c>
      <c r="M29" s="44"/>
    </row>
    <row r="30" s="1" customFormat="1" ht="16" customHeight="1" spans="1:13">
      <c r="A30" s="27" t="s">
        <v>80</v>
      </c>
      <c r="B30" s="22">
        <f t="shared" si="0"/>
        <v>2149</v>
      </c>
      <c r="C30" s="23">
        <f>J30-'[1]9(县区)  '!J30</f>
        <v>2327</v>
      </c>
      <c r="D30" s="22">
        <f t="shared" si="1"/>
        <v>-178</v>
      </c>
      <c r="E30" s="24">
        <f t="shared" si="2"/>
        <v>-7.64933390631715</v>
      </c>
      <c r="F30" s="22">
        <v>34695</v>
      </c>
      <c r="G30" s="25">
        <v>26675</v>
      </c>
      <c r="H30" s="26">
        <v>28824</v>
      </c>
      <c r="I30" s="41">
        <f t="shared" si="3"/>
        <v>83.0782533506269</v>
      </c>
      <c r="J30" s="26">
        <v>24729</v>
      </c>
      <c r="K30" s="22">
        <f t="shared" si="4"/>
        <v>4095</v>
      </c>
      <c r="L30" s="24">
        <f t="shared" si="5"/>
        <v>16.5595050345748</v>
      </c>
      <c r="M30" s="44"/>
    </row>
    <row r="31" s="1" customFormat="1" ht="16" customHeight="1" spans="1:13">
      <c r="A31" s="21" t="s">
        <v>83</v>
      </c>
      <c r="B31" s="22">
        <f t="shared" si="0"/>
        <v>145338</v>
      </c>
      <c r="C31" s="23">
        <f>J31-'[1]9(县区)  '!J31</f>
        <v>176732</v>
      </c>
      <c r="D31" s="22">
        <f t="shared" si="1"/>
        <v>-31394</v>
      </c>
      <c r="E31" s="24">
        <f t="shared" si="2"/>
        <v>-17.7636194916597</v>
      </c>
      <c r="F31" s="22">
        <f>SUM(F32:F38)</f>
        <v>2727875</v>
      </c>
      <c r="G31" s="25">
        <v>2071553</v>
      </c>
      <c r="H31" s="26">
        <v>2216891</v>
      </c>
      <c r="I31" s="41">
        <f t="shared" si="3"/>
        <v>81.2680566374926</v>
      </c>
      <c r="J31" s="26">
        <v>2116052</v>
      </c>
      <c r="K31" s="22">
        <f t="shared" si="4"/>
        <v>100839</v>
      </c>
      <c r="L31" s="24">
        <f t="shared" si="5"/>
        <v>4.76543109526609</v>
      </c>
      <c r="M31" s="44"/>
    </row>
    <row r="32" s="1" customFormat="1" ht="16" customHeight="1" spans="1:13">
      <c r="A32" s="22" t="s">
        <v>74</v>
      </c>
      <c r="B32" s="22">
        <f t="shared" si="0"/>
        <v>16258</v>
      </c>
      <c r="C32" s="23">
        <f>J32-'[1]9(县区)  '!J32</f>
        <v>37528</v>
      </c>
      <c r="D32" s="22">
        <f t="shared" si="1"/>
        <v>-21270</v>
      </c>
      <c r="E32" s="24">
        <f t="shared" si="2"/>
        <v>-56.6776806651034</v>
      </c>
      <c r="F32" s="22">
        <v>619727</v>
      </c>
      <c r="G32" s="25">
        <v>375293</v>
      </c>
      <c r="H32" s="26">
        <v>391551</v>
      </c>
      <c r="I32" s="41">
        <f t="shared" si="3"/>
        <v>63.1812072089807</v>
      </c>
      <c r="J32" s="26">
        <v>333276</v>
      </c>
      <c r="K32" s="22">
        <f t="shared" si="4"/>
        <v>58275</v>
      </c>
      <c r="L32" s="24">
        <f t="shared" si="5"/>
        <v>17.4855075072913</v>
      </c>
      <c r="M32" s="44"/>
    </row>
    <row r="33" s="1" customFormat="1" ht="16" customHeight="1" spans="1:13">
      <c r="A33" s="22" t="s">
        <v>75</v>
      </c>
      <c r="B33" s="22">
        <f t="shared" si="0"/>
        <v>14850</v>
      </c>
      <c r="C33" s="23">
        <f>J33-'[1]9(县区)  '!J33</f>
        <v>17284</v>
      </c>
      <c r="D33" s="22">
        <f t="shared" si="1"/>
        <v>-2434</v>
      </c>
      <c r="E33" s="24">
        <f t="shared" si="2"/>
        <v>-14.0823883360333</v>
      </c>
      <c r="F33" s="22">
        <v>262291</v>
      </c>
      <c r="G33" s="25">
        <v>216977</v>
      </c>
      <c r="H33" s="26">
        <v>231827</v>
      </c>
      <c r="I33" s="41">
        <f t="shared" si="3"/>
        <v>88.385419248087</v>
      </c>
      <c r="J33" s="26">
        <v>190555</v>
      </c>
      <c r="K33" s="22">
        <f t="shared" si="4"/>
        <v>41272</v>
      </c>
      <c r="L33" s="24">
        <f t="shared" si="5"/>
        <v>21.6588386555063</v>
      </c>
      <c r="M33" s="44"/>
    </row>
    <row r="34" s="1" customFormat="1" ht="16" customHeight="1" spans="1:13">
      <c r="A34" s="27" t="s">
        <v>76</v>
      </c>
      <c r="B34" s="22">
        <f t="shared" si="0"/>
        <v>2721</v>
      </c>
      <c r="C34" s="23">
        <f>J34-'[1]9(县区)  '!J34</f>
        <v>1472</v>
      </c>
      <c r="D34" s="22">
        <f t="shared" si="1"/>
        <v>1249</v>
      </c>
      <c r="E34" s="24">
        <f t="shared" si="2"/>
        <v>84.8505434782609</v>
      </c>
      <c r="F34" s="22">
        <v>85253</v>
      </c>
      <c r="G34" s="25">
        <v>50801</v>
      </c>
      <c r="H34" s="26">
        <v>53522</v>
      </c>
      <c r="I34" s="41">
        <f t="shared" si="3"/>
        <v>62.7801954183431</v>
      </c>
      <c r="J34" s="26">
        <v>43972</v>
      </c>
      <c r="K34" s="22">
        <f t="shared" si="4"/>
        <v>9550</v>
      </c>
      <c r="L34" s="24">
        <f t="shared" si="5"/>
        <v>21.7183662330574</v>
      </c>
      <c r="M34" s="44"/>
    </row>
    <row r="35" s="1" customFormat="1" ht="16" customHeight="1" spans="1:13">
      <c r="A35" s="27" t="s">
        <v>77</v>
      </c>
      <c r="B35" s="22">
        <f t="shared" si="0"/>
        <v>1286</v>
      </c>
      <c r="C35" s="23">
        <f>J35-'[1]9(县区)  '!J35</f>
        <v>1235</v>
      </c>
      <c r="D35" s="22">
        <f t="shared" si="1"/>
        <v>51</v>
      </c>
      <c r="E35" s="24">
        <f t="shared" si="2"/>
        <v>4.12955465587045</v>
      </c>
      <c r="F35" s="22">
        <v>19860</v>
      </c>
      <c r="G35" s="25">
        <v>22609</v>
      </c>
      <c r="H35" s="26">
        <v>23895</v>
      </c>
      <c r="I35" s="41">
        <f t="shared" si="3"/>
        <v>120.317220543807</v>
      </c>
      <c r="J35" s="26">
        <v>14819</v>
      </c>
      <c r="K35" s="22">
        <f t="shared" si="4"/>
        <v>9076</v>
      </c>
      <c r="L35" s="24">
        <f t="shared" si="5"/>
        <v>61.2456980902895</v>
      </c>
      <c r="M35" s="44"/>
    </row>
    <row r="36" s="1" customFormat="1" ht="16" customHeight="1" spans="1:13">
      <c r="A36" s="27" t="s">
        <v>78</v>
      </c>
      <c r="B36" s="22">
        <f t="shared" si="0"/>
        <v>23850</v>
      </c>
      <c r="C36" s="23">
        <f>J36-'[1]9(县区)  '!J36</f>
        <v>41732</v>
      </c>
      <c r="D36" s="22">
        <f t="shared" si="1"/>
        <v>-17882</v>
      </c>
      <c r="E36" s="24">
        <f t="shared" si="2"/>
        <v>-42.849611808684</v>
      </c>
      <c r="F36" s="22">
        <v>503988</v>
      </c>
      <c r="G36" s="25">
        <v>454251</v>
      </c>
      <c r="H36" s="26">
        <v>478101</v>
      </c>
      <c r="I36" s="41">
        <f t="shared" si="3"/>
        <v>94.8635681801948</v>
      </c>
      <c r="J36" s="26">
        <v>529527</v>
      </c>
      <c r="K36" s="22">
        <f t="shared" si="4"/>
        <v>-51426</v>
      </c>
      <c r="L36" s="24">
        <f t="shared" si="5"/>
        <v>-9.71168608966115</v>
      </c>
      <c r="M36" s="44"/>
    </row>
    <row r="37" s="1" customFormat="1" ht="16" customHeight="1" spans="1:13">
      <c r="A37" s="27" t="s">
        <v>79</v>
      </c>
      <c r="B37" s="22">
        <f t="shared" si="0"/>
        <v>33278</v>
      </c>
      <c r="C37" s="23">
        <f>J37-'[1]9(县区)  '!J37</f>
        <v>12078</v>
      </c>
      <c r="D37" s="22">
        <f t="shared" si="1"/>
        <v>21200</v>
      </c>
      <c r="E37" s="24">
        <f t="shared" si="2"/>
        <v>175.525749296241</v>
      </c>
      <c r="F37" s="22">
        <v>356421</v>
      </c>
      <c r="G37" s="25">
        <v>249384</v>
      </c>
      <c r="H37" s="26">
        <v>282662</v>
      </c>
      <c r="I37" s="41">
        <f t="shared" si="3"/>
        <v>79.3056525850048</v>
      </c>
      <c r="J37" s="26">
        <v>299465</v>
      </c>
      <c r="K37" s="22">
        <f t="shared" si="4"/>
        <v>-16803</v>
      </c>
      <c r="L37" s="24">
        <f t="shared" si="5"/>
        <v>-5.61100629455863</v>
      </c>
      <c r="M37" s="44"/>
    </row>
    <row r="38" s="1" customFormat="1" ht="16" customHeight="1" spans="1:13">
      <c r="A38" s="27" t="s">
        <v>80</v>
      </c>
      <c r="B38" s="22">
        <f t="shared" si="0"/>
        <v>53095</v>
      </c>
      <c r="C38" s="23">
        <f>J38-'[1]9(县区)  '!J38</f>
        <v>65403</v>
      </c>
      <c r="D38" s="22">
        <f t="shared" si="1"/>
        <v>-12308</v>
      </c>
      <c r="E38" s="24">
        <f t="shared" si="2"/>
        <v>-18.8187086219287</v>
      </c>
      <c r="F38" s="22">
        <v>880335</v>
      </c>
      <c r="G38" s="25">
        <v>702238</v>
      </c>
      <c r="H38" s="26">
        <v>755333</v>
      </c>
      <c r="I38" s="41">
        <f t="shared" si="3"/>
        <v>85.8006327136829</v>
      </c>
      <c r="J38" s="26">
        <v>704438</v>
      </c>
      <c r="K38" s="22">
        <f t="shared" si="4"/>
        <v>50895</v>
      </c>
      <c r="L38" s="24">
        <f t="shared" si="5"/>
        <v>7.2249083666696</v>
      </c>
      <c r="M38" s="44"/>
    </row>
    <row r="39" s="29" customFormat="1" spans="1:1">
      <c r="A39" s="28" t="s">
        <v>84</v>
      </c>
    </row>
    <row r="40" s="1" customFormat="1" ht="9" customHeight="1" spans="1:13">
      <c r="A40" s="31"/>
      <c r="B40" s="31"/>
      <c r="C40" s="31"/>
      <c r="D40" s="31"/>
      <c r="E40" s="31"/>
      <c r="F40" s="31"/>
      <c r="G40" s="31"/>
      <c r="H40" s="31"/>
      <c r="I40" s="97"/>
      <c r="J40" s="31"/>
      <c r="K40" s="31"/>
      <c r="L40" s="31"/>
      <c r="M40" s="31"/>
    </row>
    <row r="41" s="1" customFormat="1" ht="15.5" spans="1:12">
      <c r="A41" s="32" t="s">
        <v>85</v>
      </c>
      <c r="B41" s="3"/>
      <c r="C41" s="3"/>
      <c r="D41" s="4"/>
      <c r="E41" s="5"/>
      <c r="F41" s="6"/>
      <c r="G41" s="3"/>
      <c r="H41" s="3"/>
      <c r="I41" s="70"/>
      <c r="J41" s="4"/>
      <c r="K41" s="3"/>
      <c r="L41" s="5"/>
    </row>
  </sheetData>
  <mergeCells count="18">
    <mergeCell ref="L2:M2"/>
    <mergeCell ref="D3:G3"/>
    <mergeCell ref="B4:E4"/>
    <mergeCell ref="G4:L4"/>
    <mergeCell ref="A40:M40"/>
    <mergeCell ref="A4:A6"/>
    <mergeCell ref="B5:B6"/>
    <mergeCell ref="C5:C6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opLeftCell="A46" workbookViewId="0">
      <selection activeCell="A1" sqref="$A1:$XFD1048576"/>
    </sheetView>
  </sheetViews>
  <sheetFormatPr defaultColWidth="9.45454545454546" defaultRowHeight="15"/>
  <cols>
    <col min="1" max="1" width="52.9090909090909" style="3" customWidth="1"/>
    <col min="2" max="2" width="11.8636363636364" style="3" customWidth="1"/>
    <col min="3" max="3" width="12.2727272727273" style="3" customWidth="1"/>
    <col min="4" max="4" width="12.4090909090909" style="4" customWidth="1"/>
    <col min="5" max="5" width="11.3181818181818" style="5" customWidth="1"/>
    <col min="6" max="6" width="11.1818181818182" style="4" customWidth="1"/>
    <col min="7" max="7" width="11.1818181818182" style="3" customWidth="1"/>
    <col min="8" max="8" width="11.4545454545455" style="5" customWidth="1"/>
    <col min="9" max="9" width="10.5" style="3" customWidth="1"/>
    <col min="10" max="10" width="9.81818181818182" style="4"/>
    <col min="11" max="11" width="9.81818181818182" style="3"/>
    <col min="12" max="12" width="10.7727272727273" style="5" customWidth="1"/>
    <col min="13" max="13" width="6.27272727272727" style="1" hidden="1" customWidth="1"/>
    <col min="14" max="14" width="9.95454545454546" style="1" customWidth="1"/>
    <col min="15" max="32" width="9.81818181818182" style="1"/>
    <col min="33" max="16384" width="9.45454545454546" style="1"/>
  </cols>
  <sheetData>
    <row r="1" s="1" customFormat="1" ht="28" customHeight="1" spans="1:12">
      <c r="A1" s="7" t="s">
        <v>86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1" ht="28" customHeight="1" spans="1:1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33"/>
    </row>
    <row r="3" s="2" customFormat="1" ht="28" customHeight="1" spans="1:13">
      <c r="A3" s="8"/>
      <c r="B3" s="8"/>
      <c r="C3" s="8"/>
      <c r="D3" s="9"/>
      <c r="E3" s="10"/>
      <c r="F3" s="9"/>
      <c r="G3" s="8"/>
      <c r="H3" s="10"/>
      <c r="I3" s="8"/>
      <c r="J3" s="9"/>
      <c r="K3" s="34" t="s">
        <v>1</v>
      </c>
      <c r="L3" s="34"/>
      <c r="M3" s="34"/>
    </row>
    <row r="4" s="1" customFormat="1" ht="28" customHeight="1" spans="1:13">
      <c r="A4" s="1" t="s">
        <v>2</v>
      </c>
      <c r="B4" s="3"/>
      <c r="C4" s="3"/>
      <c r="D4" s="12" t="s">
        <v>3</v>
      </c>
      <c r="E4" s="12"/>
      <c r="F4" s="12"/>
      <c r="G4" s="12"/>
      <c r="H4" s="5"/>
      <c r="I4" s="3"/>
      <c r="J4" s="4"/>
      <c r="K4" s="59" t="s">
        <v>4</v>
      </c>
      <c r="L4" s="59"/>
      <c r="M4" s="36" t="s">
        <v>3</v>
      </c>
    </row>
    <row r="5" s="1" customFormat="1" ht="28" customHeight="1" spans="1:13">
      <c r="A5" s="45" t="s">
        <v>5</v>
      </c>
      <c r="B5" s="15" t="s">
        <v>6</v>
      </c>
      <c r="C5" s="15"/>
      <c r="D5" s="15"/>
      <c r="E5" s="15"/>
      <c r="F5" s="37" t="s">
        <v>7</v>
      </c>
      <c r="G5" s="15" t="s">
        <v>8</v>
      </c>
      <c r="H5" s="15"/>
      <c r="I5" s="15"/>
      <c r="J5" s="15"/>
      <c r="K5" s="15"/>
      <c r="L5" s="15"/>
      <c r="M5" s="36"/>
    </row>
    <row r="6" s="1" customFormat="1" ht="28" customHeight="1" spans="1:13">
      <c r="A6" s="45"/>
      <c r="B6" s="17" t="s">
        <v>6</v>
      </c>
      <c r="C6" s="18" t="s">
        <v>9</v>
      </c>
      <c r="D6" s="17" t="s">
        <v>10</v>
      </c>
      <c r="E6" s="19" t="s">
        <v>11</v>
      </c>
      <c r="F6" s="37"/>
      <c r="G6" s="17" t="s">
        <v>12</v>
      </c>
      <c r="H6" s="46" t="s">
        <v>8</v>
      </c>
      <c r="I6" s="19" t="s">
        <v>13</v>
      </c>
      <c r="J6" s="46" t="s">
        <v>14</v>
      </c>
      <c r="K6" s="17" t="s">
        <v>15</v>
      </c>
      <c r="L6" s="19" t="s">
        <v>16</v>
      </c>
      <c r="M6" s="60" t="s">
        <v>72</v>
      </c>
    </row>
    <row r="7" s="1" customFormat="1" ht="28" customHeight="1" spans="1:13">
      <c r="A7" s="45"/>
      <c r="B7" s="17"/>
      <c r="C7" s="18"/>
      <c r="D7" s="17"/>
      <c r="E7" s="19"/>
      <c r="F7" s="37"/>
      <c r="G7" s="17"/>
      <c r="H7" s="46"/>
      <c r="I7" s="19"/>
      <c r="J7" s="46"/>
      <c r="K7" s="17"/>
      <c r="L7" s="19"/>
      <c r="M7" s="61"/>
    </row>
    <row r="8" s="1" customFormat="1" ht="28" customHeight="1" spans="1:13">
      <c r="A8" s="47" t="s">
        <v>87</v>
      </c>
      <c r="B8" s="48">
        <f t="shared" ref="B8:B20" si="0">H8-G8</f>
        <v>-1</v>
      </c>
      <c r="C8" s="49">
        <f>J8-'[2]9月(全市)    '!J8</f>
        <v>28</v>
      </c>
      <c r="D8" s="22">
        <f t="shared" ref="D8:D20" si="1">B8-C8</f>
        <v>-29</v>
      </c>
      <c r="E8" s="24">
        <f t="shared" ref="E8:E20" si="2">IF(C8&lt;=0,0,D8/C8*100)</f>
        <v>-103.571428571429</v>
      </c>
      <c r="F8" s="22">
        <v>120</v>
      </c>
      <c r="G8" s="22">
        <v>45</v>
      </c>
      <c r="H8" s="50">
        <v>44</v>
      </c>
      <c r="I8" s="24">
        <f t="shared" ref="I8:I20" si="3">IF(F8&lt;=0,0,H8/F8*100)</f>
        <v>36.6666666666667</v>
      </c>
      <c r="J8" s="50">
        <v>177</v>
      </c>
      <c r="K8" s="22">
        <f t="shared" ref="K8:K20" si="4">H8-J8</f>
        <v>-133</v>
      </c>
      <c r="L8" s="62">
        <f t="shared" ref="L8:L20" si="5">IF(J8&lt;=0,0,K8/J8*100)</f>
        <v>-75.1412429378531</v>
      </c>
      <c r="M8" s="43"/>
    </row>
    <row r="9" s="1" customFormat="1" ht="28" customHeight="1" spans="1:13">
      <c r="A9" s="47" t="s">
        <v>88</v>
      </c>
      <c r="B9" s="48">
        <f t="shared" si="0"/>
        <v>0</v>
      </c>
      <c r="C9" s="49">
        <f>J9-'[2]9月(全市)    '!J9</f>
        <v>0</v>
      </c>
      <c r="D9" s="22">
        <f t="shared" si="1"/>
        <v>0</v>
      </c>
      <c r="E9" s="24">
        <f t="shared" si="2"/>
        <v>0</v>
      </c>
      <c r="F9" s="22">
        <v>8192</v>
      </c>
      <c r="G9" s="22">
        <v>1010</v>
      </c>
      <c r="H9" s="50">
        <v>1010</v>
      </c>
      <c r="I9" s="24">
        <f t="shared" si="3"/>
        <v>12.3291015625</v>
      </c>
      <c r="J9" s="50">
        <v>1844</v>
      </c>
      <c r="K9" s="22">
        <f t="shared" si="4"/>
        <v>-834</v>
      </c>
      <c r="L9" s="62">
        <f t="shared" si="5"/>
        <v>-45.2277657266811</v>
      </c>
      <c r="M9" s="43"/>
    </row>
    <row r="10" s="1" customFormat="1" ht="28" customHeight="1" spans="1:13">
      <c r="A10" s="47" t="s">
        <v>89</v>
      </c>
      <c r="B10" s="48">
        <f t="shared" si="0"/>
        <v>58</v>
      </c>
      <c r="C10" s="49">
        <f>J10-'[2]9月(全市)    '!J10</f>
        <v>40</v>
      </c>
      <c r="D10" s="22">
        <f t="shared" si="1"/>
        <v>18</v>
      </c>
      <c r="E10" s="24">
        <f t="shared" si="2"/>
        <v>45</v>
      </c>
      <c r="F10" s="22">
        <v>2703</v>
      </c>
      <c r="G10" s="22">
        <v>1461</v>
      </c>
      <c r="H10" s="50">
        <v>1519</v>
      </c>
      <c r="I10" s="24">
        <f t="shared" si="3"/>
        <v>56.1968183499815</v>
      </c>
      <c r="J10" s="50">
        <v>4637</v>
      </c>
      <c r="K10" s="22">
        <f t="shared" si="4"/>
        <v>-3118</v>
      </c>
      <c r="L10" s="62">
        <f t="shared" si="5"/>
        <v>-67.2417511321975</v>
      </c>
      <c r="M10" s="43"/>
    </row>
    <row r="11" s="1" customFormat="1" ht="28" customHeight="1" spans="1:13">
      <c r="A11" s="47" t="s">
        <v>90</v>
      </c>
      <c r="B11" s="48">
        <f t="shared" si="0"/>
        <v>37396</v>
      </c>
      <c r="C11" s="49">
        <f>J11-'[2]9月(全市)    '!J11</f>
        <v>36591</v>
      </c>
      <c r="D11" s="22">
        <f t="shared" si="1"/>
        <v>805</v>
      </c>
      <c r="E11" s="24">
        <f t="shared" si="2"/>
        <v>2.19999453417507</v>
      </c>
      <c r="F11" s="22">
        <v>975048</v>
      </c>
      <c r="G11" s="22">
        <v>273160</v>
      </c>
      <c r="H11" s="50">
        <v>310556</v>
      </c>
      <c r="I11" s="24">
        <f t="shared" si="3"/>
        <v>31.8503294196799</v>
      </c>
      <c r="J11" s="50">
        <v>327743</v>
      </c>
      <c r="K11" s="22">
        <f t="shared" si="4"/>
        <v>-17187</v>
      </c>
      <c r="L11" s="62">
        <f t="shared" si="5"/>
        <v>-5.24404792779708</v>
      </c>
      <c r="M11" s="43"/>
    </row>
    <row r="12" s="1" customFormat="1" ht="28" customHeight="1" spans="1:13">
      <c r="A12" s="47" t="s">
        <v>91</v>
      </c>
      <c r="B12" s="48">
        <f t="shared" si="0"/>
        <v>605</v>
      </c>
      <c r="C12" s="49">
        <f>J12-'[2]9月(全市)    '!J12</f>
        <v>535</v>
      </c>
      <c r="D12" s="22">
        <f t="shared" si="1"/>
        <v>70</v>
      </c>
      <c r="E12" s="24">
        <f t="shared" si="2"/>
        <v>13.0841121495327</v>
      </c>
      <c r="F12" s="22">
        <v>7131</v>
      </c>
      <c r="G12" s="22">
        <v>4071</v>
      </c>
      <c r="H12" s="50">
        <v>4676</v>
      </c>
      <c r="I12" s="24">
        <f t="shared" si="3"/>
        <v>65.572850932548</v>
      </c>
      <c r="J12" s="50">
        <v>5357</v>
      </c>
      <c r="K12" s="22">
        <f t="shared" si="4"/>
        <v>-681</v>
      </c>
      <c r="L12" s="62">
        <f t="shared" si="5"/>
        <v>-12.7123389957066</v>
      </c>
      <c r="M12" s="43"/>
    </row>
    <row r="13" s="1" customFormat="1" ht="28" customHeight="1" spans="1:13">
      <c r="A13" s="51" t="s">
        <v>92</v>
      </c>
      <c r="B13" s="48">
        <f t="shared" si="0"/>
        <v>395</v>
      </c>
      <c r="C13" s="49">
        <f>J13-'[2]9月(全市)    '!J13</f>
        <v>369</v>
      </c>
      <c r="D13" s="22">
        <f t="shared" si="1"/>
        <v>26</v>
      </c>
      <c r="E13" s="24">
        <f t="shared" si="2"/>
        <v>7.04607046070461</v>
      </c>
      <c r="F13" s="22">
        <v>5450</v>
      </c>
      <c r="G13" s="22">
        <v>2894</v>
      </c>
      <c r="H13" s="50">
        <v>3289</v>
      </c>
      <c r="I13" s="24">
        <f t="shared" si="3"/>
        <v>60.348623853211</v>
      </c>
      <c r="J13" s="50">
        <v>3745</v>
      </c>
      <c r="K13" s="22">
        <f t="shared" si="4"/>
        <v>-456</v>
      </c>
      <c r="L13" s="62">
        <f t="shared" si="5"/>
        <v>-12.1762349799733</v>
      </c>
      <c r="M13" s="43"/>
    </row>
    <row r="14" s="1" customFormat="1" ht="28" customHeight="1" spans="1:13">
      <c r="A14" s="51" t="s">
        <v>93</v>
      </c>
      <c r="B14" s="48">
        <f t="shared" si="0"/>
        <v>210</v>
      </c>
      <c r="C14" s="49">
        <f>J14-'[2]9月(全市)    '!J14</f>
        <v>166</v>
      </c>
      <c r="D14" s="22">
        <f t="shared" si="1"/>
        <v>44</v>
      </c>
      <c r="E14" s="24">
        <f t="shared" si="2"/>
        <v>26.5060240963855</v>
      </c>
      <c r="F14" s="22">
        <v>1681</v>
      </c>
      <c r="G14" s="22">
        <v>1177</v>
      </c>
      <c r="H14" s="50">
        <v>1387</v>
      </c>
      <c r="I14" s="24">
        <f t="shared" si="3"/>
        <v>82.5104104699584</v>
      </c>
      <c r="J14" s="50">
        <v>1612</v>
      </c>
      <c r="K14" s="22">
        <f t="shared" si="4"/>
        <v>-225</v>
      </c>
      <c r="L14" s="62">
        <f t="shared" si="5"/>
        <v>-13.9578163771712</v>
      </c>
      <c r="M14" s="43"/>
    </row>
    <row r="15" s="1" customFormat="1" ht="28" customHeight="1" spans="1:13">
      <c r="A15" s="47" t="s">
        <v>94</v>
      </c>
      <c r="B15" s="48">
        <f t="shared" si="0"/>
        <v>2603</v>
      </c>
      <c r="C15" s="49">
        <f>J15-'[2]9月(全市)    '!J15</f>
        <v>9465</v>
      </c>
      <c r="D15" s="22">
        <f t="shared" si="1"/>
        <v>-6862</v>
      </c>
      <c r="E15" s="24">
        <f t="shared" si="2"/>
        <v>-72.4986793449551</v>
      </c>
      <c r="F15" s="22">
        <v>33531</v>
      </c>
      <c r="G15" s="22">
        <v>22974</v>
      </c>
      <c r="H15" s="50">
        <v>25577</v>
      </c>
      <c r="I15" s="24">
        <f t="shared" si="3"/>
        <v>76.2786675017148</v>
      </c>
      <c r="J15" s="50">
        <v>34550</v>
      </c>
      <c r="K15" s="22">
        <f t="shared" si="4"/>
        <v>-8973</v>
      </c>
      <c r="L15" s="62">
        <f t="shared" si="5"/>
        <v>-25.9710564399421</v>
      </c>
      <c r="M15" s="43"/>
    </row>
    <row r="16" s="1" customFormat="1" ht="28" customHeight="1" spans="1:13">
      <c r="A16" s="47" t="s">
        <v>95</v>
      </c>
      <c r="B16" s="48">
        <f t="shared" si="0"/>
        <v>446</v>
      </c>
      <c r="C16" s="49">
        <f>J16-'[2]9月(全市)    '!J16</f>
        <v>746</v>
      </c>
      <c r="D16" s="22">
        <f t="shared" si="1"/>
        <v>-300</v>
      </c>
      <c r="E16" s="24">
        <f t="shared" si="2"/>
        <v>-40.2144772117962</v>
      </c>
      <c r="F16" s="22">
        <v>7897</v>
      </c>
      <c r="G16" s="22">
        <v>5961</v>
      </c>
      <c r="H16" s="50">
        <v>6407</v>
      </c>
      <c r="I16" s="24">
        <f t="shared" si="3"/>
        <v>81.1320754716981</v>
      </c>
      <c r="J16" s="50">
        <v>6617</v>
      </c>
      <c r="K16" s="22">
        <f t="shared" si="4"/>
        <v>-210</v>
      </c>
      <c r="L16" s="62">
        <f t="shared" si="5"/>
        <v>-3.17364364515642</v>
      </c>
      <c r="M16" s="43"/>
    </row>
    <row r="17" s="1" customFormat="1" ht="28" customHeight="1" spans="1:13">
      <c r="A17" s="47" t="s">
        <v>96</v>
      </c>
      <c r="B17" s="48">
        <f t="shared" si="0"/>
        <v>0</v>
      </c>
      <c r="C17" s="49">
        <f>J17-'[2]9月(全市)    '!J17</f>
        <v>23</v>
      </c>
      <c r="D17" s="22">
        <f t="shared" si="1"/>
        <v>-23</v>
      </c>
      <c r="E17" s="24">
        <f t="shared" si="2"/>
        <v>-100</v>
      </c>
      <c r="F17" s="22">
        <v>285</v>
      </c>
      <c r="G17" s="22">
        <v>79</v>
      </c>
      <c r="H17" s="50">
        <v>79</v>
      </c>
      <c r="I17" s="24">
        <f t="shared" si="3"/>
        <v>27.719298245614</v>
      </c>
      <c r="J17" s="50">
        <v>309</v>
      </c>
      <c r="K17" s="22">
        <f t="shared" si="4"/>
        <v>-230</v>
      </c>
      <c r="L17" s="62">
        <f t="shared" si="5"/>
        <v>-74.4336569579288</v>
      </c>
      <c r="M17" s="43"/>
    </row>
    <row r="18" s="1" customFormat="1" ht="28" customHeight="1" spans="1:13">
      <c r="A18" s="47" t="s">
        <v>97</v>
      </c>
      <c r="B18" s="48">
        <f t="shared" si="0"/>
        <v>0</v>
      </c>
      <c r="C18" s="49">
        <f>J18-'[2]9月(全市)    '!J18</f>
        <v>0</v>
      </c>
      <c r="D18" s="22">
        <f t="shared" si="1"/>
        <v>0</v>
      </c>
      <c r="E18" s="24">
        <f t="shared" si="2"/>
        <v>0</v>
      </c>
      <c r="F18" s="22"/>
      <c r="G18" s="22">
        <v>4</v>
      </c>
      <c r="H18" s="50">
        <v>4</v>
      </c>
      <c r="I18" s="24">
        <f t="shared" si="3"/>
        <v>0</v>
      </c>
      <c r="J18" s="50">
        <v>0</v>
      </c>
      <c r="K18" s="22">
        <f t="shared" si="4"/>
        <v>4</v>
      </c>
      <c r="L18" s="62">
        <f t="shared" si="5"/>
        <v>0</v>
      </c>
      <c r="M18" s="43"/>
    </row>
    <row r="19" s="1" customFormat="1" ht="28" customHeight="1" spans="1:13">
      <c r="A19" s="47" t="s">
        <v>98</v>
      </c>
      <c r="B19" s="48">
        <f t="shared" si="0"/>
        <v>0</v>
      </c>
      <c r="C19" s="49">
        <f>J19-'[2]9月(全市)    '!J19</f>
        <v>0</v>
      </c>
      <c r="D19" s="22">
        <f t="shared" si="1"/>
        <v>0</v>
      </c>
      <c r="E19" s="24">
        <f t="shared" si="2"/>
        <v>0</v>
      </c>
      <c r="F19" s="22"/>
      <c r="G19" s="22">
        <v>4926</v>
      </c>
      <c r="H19" s="50">
        <v>4926</v>
      </c>
      <c r="I19" s="24">
        <f t="shared" si="3"/>
        <v>0</v>
      </c>
      <c r="J19" s="50">
        <v>0</v>
      </c>
      <c r="K19" s="22">
        <f t="shared" si="4"/>
        <v>4926</v>
      </c>
      <c r="L19" s="62">
        <f t="shared" si="5"/>
        <v>0</v>
      </c>
      <c r="M19" s="43"/>
    </row>
    <row r="20" s="1" customFormat="1" ht="28" customHeight="1" spans="1:13">
      <c r="A20" s="52" t="s">
        <v>99</v>
      </c>
      <c r="B20" s="48">
        <f t="shared" si="0"/>
        <v>41107</v>
      </c>
      <c r="C20" s="49">
        <f>J20-'[2]9月(全市)    '!J20</f>
        <v>47428</v>
      </c>
      <c r="D20" s="22">
        <f t="shared" si="1"/>
        <v>-6321</v>
      </c>
      <c r="E20" s="24">
        <f t="shared" si="2"/>
        <v>-13.3275702116893</v>
      </c>
      <c r="F20" s="22">
        <v>1034907</v>
      </c>
      <c r="G20" s="22">
        <v>313691</v>
      </c>
      <c r="H20" s="50">
        <v>354798</v>
      </c>
      <c r="I20" s="24">
        <f t="shared" si="3"/>
        <v>34.2830805086834</v>
      </c>
      <c r="J20" s="50">
        <v>381234</v>
      </c>
      <c r="K20" s="22">
        <f t="shared" si="4"/>
        <v>-26436</v>
      </c>
      <c r="L20" s="62">
        <f t="shared" si="5"/>
        <v>-6.93432380113001</v>
      </c>
      <c r="M20" s="43"/>
    </row>
    <row r="21" s="1" customFormat="1" ht="23" customHeight="1" spans="1:13">
      <c r="A21" s="28" t="s">
        <v>45</v>
      </c>
      <c r="B21" s="53"/>
      <c r="C21" s="53"/>
      <c r="D21" s="54"/>
      <c r="E21" s="53"/>
      <c r="F21" s="54"/>
      <c r="G21" s="53"/>
      <c r="H21" s="53"/>
      <c r="I21" s="63"/>
      <c r="J21" s="63"/>
      <c r="K21" s="53"/>
      <c r="L21" s="53"/>
      <c r="M21" s="53"/>
    </row>
    <row r="22" s="1" customFormat="1" ht="17" customHeight="1" spans="1:12">
      <c r="A22" s="3"/>
      <c r="B22" s="3"/>
      <c r="C22" s="3"/>
      <c r="D22" s="4"/>
      <c r="E22" s="5"/>
      <c r="F22" s="4"/>
      <c r="G22" s="3"/>
      <c r="H22" s="5"/>
      <c r="I22" s="3"/>
      <c r="J22" s="4"/>
      <c r="K22" s="3"/>
      <c r="L22" s="5"/>
    </row>
    <row r="23" s="1" customFormat="1" ht="28" customHeight="1" spans="1:12">
      <c r="A23" s="3"/>
      <c r="B23" s="3"/>
      <c r="C23" s="3"/>
      <c r="D23" s="4"/>
      <c r="E23" s="5"/>
      <c r="F23" s="4"/>
      <c r="G23" s="3"/>
      <c r="H23" s="5"/>
      <c r="I23" s="3"/>
      <c r="J23" s="4"/>
      <c r="K23" s="3"/>
      <c r="L23" s="5"/>
    </row>
    <row r="24" s="1" customFormat="1" ht="28" customHeight="1" spans="1:12">
      <c r="A24" s="7" t="s">
        <v>100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="1" customFormat="1" ht="28" customHeight="1" spans="1:1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33"/>
    </row>
    <row r="26" s="1" customFormat="1" ht="28" customHeight="1" spans="1:13">
      <c r="A26" s="8"/>
      <c r="B26" s="8"/>
      <c r="C26" s="8"/>
      <c r="D26" s="9"/>
      <c r="E26" s="10"/>
      <c r="F26" s="9"/>
      <c r="G26" s="8"/>
      <c r="H26" s="10"/>
      <c r="I26" s="8"/>
      <c r="J26" s="9"/>
      <c r="K26" s="34" t="s">
        <v>1</v>
      </c>
      <c r="L26" s="34"/>
      <c r="M26" s="34"/>
    </row>
    <row r="27" s="1" customFormat="1" ht="28" customHeight="1" spans="1:13">
      <c r="A27" s="1" t="s">
        <v>2</v>
      </c>
      <c r="B27" s="3"/>
      <c r="C27" s="3"/>
      <c r="D27" s="12" t="s">
        <v>3</v>
      </c>
      <c r="E27" s="12"/>
      <c r="F27" s="12"/>
      <c r="G27" s="12"/>
      <c r="H27" s="5"/>
      <c r="I27" s="3"/>
      <c r="J27" s="4"/>
      <c r="K27" s="59" t="s">
        <v>4</v>
      </c>
      <c r="L27" s="59"/>
      <c r="M27" s="36" t="s">
        <v>3</v>
      </c>
    </row>
    <row r="28" s="1" customFormat="1" ht="28" customHeight="1" spans="1:13">
      <c r="A28" s="45" t="s">
        <v>5</v>
      </c>
      <c r="B28" s="15" t="s">
        <v>6</v>
      </c>
      <c r="C28" s="15"/>
      <c r="D28" s="15"/>
      <c r="E28" s="15"/>
      <c r="F28" s="37" t="s">
        <v>7</v>
      </c>
      <c r="G28" s="15" t="s">
        <v>8</v>
      </c>
      <c r="H28" s="15"/>
      <c r="I28" s="15"/>
      <c r="J28" s="15"/>
      <c r="K28" s="15"/>
      <c r="L28" s="15"/>
      <c r="M28" s="36"/>
    </row>
    <row r="29" s="1" customFormat="1" ht="28" customHeight="1" spans="1:13">
      <c r="A29" s="45"/>
      <c r="B29" s="17" t="s">
        <v>6</v>
      </c>
      <c r="C29" s="18" t="s">
        <v>9</v>
      </c>
      <c r="D29" s="17" t="s">
        <v>10</v>
      </c>
      <c r="E29" s="19" t="s">
        <v>11</v>
      </c>
      <c r="F29" s="37"/>
      <c r="G29" s="17" t="s">
        <v>12</v>
      </c>
      <c r="H29" s="46" t="s">
        <v>8</v>
      </c>
      <c r="I29" s="19" t="s">
        <v>13</v>
      </c>
      <c r="J29" s="18" t="s">
        <v>14</v>
      </c>
      <c r="K29" s="17" t="s">
        <v>15</v>
      </c>
      <c r="L29" s="19" t="s">
        <v>16</v>
      </c>
      <c r="M29" s="64" t="s">
        <v>72</v>
      </c>
    </row>
    <row r="30" s="1" customFormat="1" ht="28" customHeight="1" spans="1:13">
      <c r="A30" s="45"/>
      <c r="B30" s="17"/>
      <c r="C30" s="18"/>
      <c r="D30" s="17"/>
      <c r="E30" s="19"/>
      <c r="F30" s="37"/>
      <c r="G30" s="17"/>
      <c r="H30" s="46"/>
      <c r="I30" s="19"/>
      <c r="J30" s="18"/>
      <c r="K30" s="17"/>
      <c r="L30" s="19"/>
      <c r="M30" s="64"/>
    </row>
    <row r="31" s="1" customFormat="1" ht="28" customHeight="1" spans="1:13">
      <c r="A31" s="55" t="s">
        <v>101</v>
      </c>
      <c r="B31" s="22">
        <f t="shared" ref="B31:B45" si="6">H31-G31</f>
        <v>0</v>
      </c>
      <c r="C31" s="23">
        <f>J31-'[2]9月(全市)    '!J31</f>
        <v>1</v>
      </c>
      <c r="D31" s="22">
        <f t="shared" ref="D31:D45" si="7">B31-C31</f>
        <v>-1</v>
      </c>
      <c r="E31" s="24">
        <f t="shared" ref="E31:E45" si="8">IF(C31&lt;=0,0,D31/C31*100)</f>
        <v>-100</v>
      </c>
      <c r="F31" s="22">
        <v>20</v>
      </c>
      <c r="G31" s="56">
        <v>141</v>
      </c>
      <c r="H31" s="57">
        <v>141</v>
      </c>
      <c r="I31" s="24">
        <f t="shared" ref="I31:I45" si="9">IF(F31&lt;=0,0,H31/F31*100)</f>
        <v>705</v>
      </c>
      <c r="J31" s="65">
        <v>104</v>
      </c>
      <c r="K31" s="66">
        <f t="shared" ref="K31:K45" si="10">H31-J31</f>
        <v>37</v>
      </c>
      <c r="L31" s="67">
        <f t="shared" ref="L31:L45" si="11">IF(J31&lt;=0,0,K31/J31*100)</f>
        <v>35.5769230769231</v>
      </c>
      <c r="M31" s="43"/>
    </row>
    <row r="32" s="1" customFormat="1" ht="28" customHeight="1" spans="1:13">
      <c r="A32" s="55" t="s">
        <v>102</v>
      </c>
      <c r="B32" s="22">
        <f t="shared" si="6"/>
        <v>117</v>
      </c>
      <c r="C32" s="23">
        <f>J32-'[2]9月(全市)    '!J32</f>
        <v>932</v>
      </c>
      <c r="D32" s="22">
        <f t="shared" si="7"/>
        <v>-815</v>
      </c>
      <c r="E32" s="24">
        <f t="shared" si="8"/>
        <v>-87.4463519313305</v>
      </c>
      <c r="F32" s="22">
        <v>5140</v>
      </c>
      <c r="G32" s="56">
        <v>6612</v>
      </c>
      <c r="H32" s="57">
        <v>6729</v>
      </c>
      <c r="I32" s="24">
        <f t="shared" si="9"/>
        <v>130.91439688716</v>
      </c>
      <c r="J32" s="65">
        <v>5189</v>
      </c>
      <c r="K32" s="66">
        <f t="shared" si="10"/>
        <v>1540</v>
      </c>
      <c r="L32" s="67">
        <f t="shared" si="11"/>
        <v>29.6781653497784</v>
      </c>
      <c r="M32" s="43"/>
    </row>
    <row r="33" s="1" customFormat="1" ht="28" customHeight="1" spans="1:13">
      <c r="A33" s="55" t="s">
        <v>103</v>
      </c>
      <c r="B33" s="22">
        <f t="shared" si="6"/>
        <v>0</v>
      </c>
      <c r="C33" s="23">
        <f>J33-'[2]9月(全市)    '!J33</f>
        <v>0</v>
      </c>
      <c r="D33" s="22">
        <f t="shared" si="7"/>
        <v>0</v>
      </c>
      <c r="E33" s="24">
        <f t="shared" si="8"/>
        <v>0</v>
      </c>
      <c r="F33" s="22"/>
      <c r="G33" s="56">
        <v>0</v>
      </c>
      <c r="H33" s="57">
        <v>0</v>
      </c>
      <c r="I33" s="24">
        <f t="shared" si="9"/>
        <v>0</v>
      </c>
      <c r="J33" s="65">
        <v>0</v>
      </c>
      <c r="K33" s="66">
        <f t="shared" si="10"/>
        <v>0</v>
      </c>
      <c r="L33" s="67">
        <f t="shared" si="11"/>
        <v>0</v>
      </c>
      <c r="M33" s="43"/>
    </row>
    <row r="34" s="1" customFormat="1" ht="28" customHeight="1" spans="1:13">
      <c r="A34" s="55" t="s">
        <v>104</v>
      </c>
      <c r="B34" s="22">
        <f t="shared" si="6"/>
        <v>13082</v>
      </c>
      <c r="C34" s="23">
        <f>J34-'[2]9月(全市)    '!J34</f>
        <v>30499</v>
      </c>
      <c r="D34" s="22">
        <f t="shared" si="7"/>
        <v>-17417</v>
      </c>
      <c r="E34" s="24">
        <f t="shared" si="8"/>
        <v>-57.10679038657</v>
      </c>
      <c r="F34" s="22">
        <v>470577</v>
      </c>
      <c r="G34" s="56">
        <v>345632</v>
      </c>
      <c r="H34" s="57">
        <v>358714</v>
      </c>
      <c r="I34" s="24">
        <f t="shared" si="9"/>
        <v>76.2285449565108</v>
      </c>
      <c r="J34" s="65">
        <v>613943</v>
      </c>
      <c r="K34" s="66">
        <f t="shared" si="10"/>
        <v>-255229</v>
      </c>
      <c r="L34" s="67">
        <f t="shared" si="11"/>
        <v>-41.5721003415627</v>
      </c>
      <c r="M34" s="43"/>
    </row>
    <row r="35" s="1" customFormat="1" ht="28" customHeight="1" spans="1:13">
      <c r="A35" s="55" t="s">
        <v>105</v>
      </c>
      <c r="B35" s="22">
        <f t="shared" si="6"/>
        <v>0</v>
      </c>
      <c r="C35" s="23">
        <f>J35-'[2]9月(全市)    '!J35</f>
        <v>8</v>
      </c>
      <c r="D35" s="22">
        <f t="shared" si="7"/>
        <v>-8</v>
      </c>
      <c r="E35" s="24">
        <f t="shared" si="8"/>
        <v>-100</v>
      </c>
      <c r="F35" s="22"/>
      <c r="G35" s="56">
        <v>33</v>
      </c>
      <c r="H35" s="57">
        <v>33</v>
      </c>
      <c r="I35" s="24">
        <f t="shared" si="9"/>
        <v>0</v>
      </c>
      <c r="J35" s="65">
        <v>200</v>
      </c>
      <c r="K35" s="66">
        <f t="shared" si="10"/>
        <v>-167</v>
      </c>
      <c r="L35" s="67">
        <f t="shared" si="11"/>
        <v>-83.5</v>
      </c>
      <c r="M35" s="43"/>
    </row>
    <row r="36" s="1" customFormat="1" ht="28" customHeight="1" spans="1:13">
      <c r="A36" s="55" t="s">
        <v>106</v>
      </c>
      <c r="B36" s="22">
        <f t="shared" si="6"/>
        <v>29</v>
      </c>
      <c r="C36" s="23">
        <f>J36-'[2]9月(全市)    '!J36</f>
        <v>0</v>
      </c>
      <c r="D36" s="22">
        <f t="shared" si="7"/>
        <v>29</v>
      </c>
      <c r="E36" s="24">
        <f t="shared" si="8"/>
        <v>0</v>
      </c>
      <c r="F36" s="22">
        <v>120</v>
      </c>
      <c r="G36" s="56">
        <v>0</v>
      </c>
      <c r="H36" s="57">
        <v>29</v>
      </c>
      <c r="I36" s="24">
        <f t="shared" si="9"/>
        <v>24.1666666666667</v>
      </c>
      <c r="J36" s="65">
        <v>18</v>
      </c>
      <c r="K36" s="66">
        <f t="shared" si="10"/>
        <v>11</v>
      </c>
      <c r="L36" s="67">
        <f t="shared" si="11"/>
        <v>61.1111111111111</v>
      </c>
      <c r="M36" s="43"/>
    </row>
    <row r="37" s="1" customFormat="1" ht="28" customHeight="1" spans="1:13">
      <c r="A37" s="55" t="s">
        <v>107</v>
      </c>
      <c r="B37" s="22">
        <f t="shared" si="6"/>
        <v>0</v>
      </c>
      <c r="C37" s="23">
        <f>J37-'[2]9月(全市)    '!J37</f>
        <v>0</v>
      </c>
      <c r="D37" s="22">
        <f t="shared" si="7"/>
        <v>0</v>
      </c>
      <c r="E37" s="24">
        <f t="shared" si="8"/>
        <v>0</v>
      </c>
      <c r="F37" s="22"/>
      <c r="G37" s="56">
        <v>0</v>
      </c>
      <c r="H37" s="57">
        <v>0</v>
      </c>
      <c r="I37" s="24">
        <f t="shared" si="9"/>
        <v>0</v>
      </c>
      <c r="J37" s="65">
        <v>0</v>
      </c>
      <c r="K37" s="66">
        <f t="shared" si="10"/>
        <v>0</v>
      </c>
      <c r="L37" s="67">
        <f t="shared" si="11"/>
        <v>0</v>
      </c>
      <c r="M37" s="43"/>
    </row>
    <row r="38" s="1" customFormat="1" ht="28" customHeight="1" spans="1:13">
      <c r="A38" s="55" t="s">
        <v>108</v>
      </c>
      <c r="B38" s="22">
        <f t="shared" si="6"/>
        <v>0</v>
      </c>
      <c r="C38" s="23">
        <f>J38-'[2]9月(全市)    '!J38</f>
        <v>0</v>
      </c>
      <c r="D38" s="22">
        <f t="shared" si="7"/>
        <v>0</v>
      </c>
      <c r="E38" s="24">
        <f t="shared" si="8"/>
        <v>0</v>
      </c>
      <c r="F38" s="22"/>
      <c r="G38" s="56">
        <v>0</v>
      </c>
      <c r="H38" s="57">
        <v>0</v>
      </c>
      <c r="I38" s="24">
        <f t="shared" si="9"/>
        <v>0</v>
      </c>
      <c r="J38" s="65"/>
      <c r="K38" s="66">
        <f t="shared" si="10"/>
        <v>0</v>
      </c>
      <c r="L38" s="67">
        <f t="shared" si="11"/>
        <v>0</v>
      </c>
      <c r="M38" s="43"/>
    </row>
    <row r="39" s="1" customFormat="1" ht="28" customHeight="1" spans="1:13">
      <c r="A39" s="55" t="s">
        <v>109</v>
      </c>
      <c r="B39" s="22">
        <f t="shared" si="6"/>
        <v>7447</v>
      </c>
      <c r="C39" s="23">
        <f>J39-'[2]9月(全市)    '!J39</f>
        <v>24655</v>
      </c>
      <c r="D39" s="22">
        <f t="shared" si="7"/>
        <v>-17208</v>
      </c>
      <c r="E39" s="24">
        <f t="shared" si="8"/>
        <v>-69.7951733928209</v>
      </c>
      <c r="F39" s="22">
        <v>201757</v>
      </c>
      <c r="G39" s="56">
        <v>643545</v>
      </c>
      <c r="H39" s="57">
        <v>650992</v>
      </c>
      <c r="I39" s="24">
        <f t="shared" si="9"/>
        <v>322.661419430305</v>
      </c>
      <c r="J39" s="65">
        <v>136449</v>
      </c>
      <c r="K39" s="66">
        <f t="shared" si="10"/>
        <v>514543</v>
      </c>
      <c r="L39" s="67">
        <f t="shared" si="11"/>
        <v>377.095471568132</v>
      </c>
      <c r="M39" s="43"/>
    </row>
    <row r="40" s="1" customFormat="1" ht="28" customHeight="1" spans="1:13">
      <c r="A40" s="58" t="s">
        <v>110</v>
      </c>
      <c r="B40" s="22">
        <f t="shared" si="6"/>
        <v>0</v>
      </c>
      <c r="C40" s="23">
        <f>J40-'[2]9月(全市)    '!J40</f>
        <v>252</v>
      </c>
      <c r="D40" s="22">
        <f t="shared" si="7"/>
        <v>-252</v>
      </c>
      <c r="E40" s="24">
        <f t="shared" si="8"/>
        <v>-100</v>
      </c>
      <c r="F40" s="22">
        <v>1552</v>
      </c>
      <c r="G40" s="56">
        <v>1003</v>
      </c>
      <c r="H40" s="57">
        <v>1003</v>
      </c>
      <c r="I40" s="24">
        <f t="shared" si="9"/>
        <v>64.6262886597938</v>
      </c>
      <c r="J40" s="65">
        <v>1435</v>
      </c>
      <c r="K40" s="66">
        <f t="shared" si="10"/>
        <v>-432</v>
      </c>
      <c r="L40" s="67">
        <f t="shared" si="11"/>
        <v>-30.1045296167247</v>
      </c>
      <c r="M40" s="43"/>
    </row>
    <row r="41" s="1" customFormat="1" ht="28" customHeight="1" spans="1:13">
      <c r="A41" s="58" t="s">
        <v>111</v>
      </c>
      <c r="B41" s="22">
        <f t="shared" si="6"/>
        <v>635</v>
      </c>
      <c r="C41" s="23">
        <f>J41-'[2]9月(全市)    '!J41</f>
        <v>198</v>
      </c>
      <c r="D41" s="22">
        <f t="shared" si="7"/>
        <v>437</v>
      </c>
      <c r="E41" s="24">
        <f t="shared" si="8"/>
        <v>220.707070707071</v>
      </c>
      <c r="F41" s="22">
        <v>8205</v>
      </c>
      <c r="G41" s="56">
        <v>2653</v>
      </c>
      <c r="H41" s="57">
        <v>3288</v>
      </c>
      <c r="I41" s="24">
        <f t="shared" si="9"/>
        <v>40.073126142596</v>
      </c>
      <c r="J41" s="65">
        <v>4467</v>
      </c>
      <c r="K41" s="66">
        <f t="shared" si="10"/>
        <v>-1179</v>
      </c>
      <c r="L41" s="67">
        <f t="shared" si="11"/>
        <v>-26.3935527199463</v>
      </c>
      <c r="M41" s="43"/>
    </row>
    <row r="42" s="1" customFormat="1" ht="28" customHeight="1" spans="1:13">
      <c r="A42" s="47" t="s">
        <v>112</v>
      </c>
      <c r="B42" s="22">
        <f t="shared" si="6"/>
        <v>15</v>
      </c>
      <c r="C42" s="23">
        <f>J42-'[2]9月(全市)    '!J42</f>
        <v>858</v>
      </c>
      <c r="D42" s="22">
        <f t="shared" si="7"/>
        <v>-843</v>
      </c>
      <c r="E42" s="24">
        <f t="shared" si="8"/>
        <v>-98.2517482517483</v>
      </c>
      <c r="F42" s="22">
        <v>37484</v>
      </c>
      <c r="G42" s="56">
        <v>47937</v>
      </c>
      <c r="H42" s="57">
        <v>47952</v>
      </c>
      <c r="I42" s="24">
        <f t="shared" si="9"/>
        <v>127.926582008324</v>
      </c>
      <c r="J42" s="65">
        <v>30344</v>
      </c>
      <c r="K42" s="66">
        <f t="shared" si="10"/>
        <v>17608</v>
      </c>
      <c r="L42" s="67">
        <f t="shared" si="11"/>
        <v>58.027946216715</v>
      </c>
      <c r="M42" s="43"/>
    </row>
    <row r="43" s="1" customFormat="1" ht="28" customHeight="1" spans="1:13">
      <c r="A43" s="47" t="s">
        <v>113</v>
      </c>
      <c r="B43" s="22">
        <f t="shared" si="6"/>
        <v>0</v>
      </c>
      <c r="C43" s="23">
        <f>J43-'[2]9月(全市)    '!J43</f>
        <v>0</v>
      </c>
      <c r="D43" s="22">
        <f t="shared" si="7"/>
        <v>0</v>
      </c>
      <c r="E43" s="24">
        <f t="shared" si="8"/>
        <v>0</v>
      </c>
      <c r="F43" s="22"/>
      <c r="G43" s="56">
        <v>1460</v>
      </c>
      <c r="H43" s="57">
        <v>1460</v>
      </c>
      <c r="I43" s="24">
        <f t="shared" si="9"/>
        <v>0</v>
      </c>
      <c r="J43" s="65">
        <v>859</v>
      </c>
      <c r="K43" s="66">
        <f t="shared" si="10"/>
        <v>601</v>
      </c>
      <c r="L43" s="67">
        <f t="shared" si="11"/>
        <v>69.965075669383</v>
      </c>
      <c r="M43" s="43"/>
    </row>
    <row r="44" s="1" customFormat="1" ht="28" customHeight="1" spans="1:13">
      <c r="A44" s="47" t="s">
        <v>114</v>
      </c>
      <c r="B44" s="22">
        <f t="shared" si="6"/>
        <v>10263</v>
      </c>
      <c r="C44" s="23">
        <f>J44-'[2]9月(全市)    '!J44</f>
        <v>0</v>
      </c>
      <c r="D44" s="22">
        <f t="shared" si="7"/>
        <v>10263</v>
      </c>
      <c r="E44" s="24">
        <f t="shared" si="8"/>
        <v>0</v>
      </c>
      <c r="F44" s="22"/>
      <c r="G44" s="56">
        <v>18811</v>
      </c>
      <c r="H44" s="57">
        <v>29074</v>
      </c>
      <c r="I44" s="24">
        <f t="shared" si="9"/>
        <v>0</v>
      </c>
      <c r="J44" s="68"/>
      <c r="K44" s="66">
        <f t="shared" si="10"/>
        <v>29074</v>
      </c>
      <c r="L44" s="67">
        <f t="shared" si="11"/>
        <v>0</v>
      </c>
      <c r="M44" s="43"/>
    </row>
    <row r="45" s="1" customFormat="1" ht="28" customHeight="1" spans="1:13">
      <c r="A45" s="52" t="s">
        <v>115</v>
      </c>
      <c r="B45" s="22">
        <f t="shared" si="6"/>
        <v>29116</v>
      </c>
      <c r="C45" s="23">
        <f>J45-'[2]9月(全市)    '!J45</f>
        <v>56953</v>
      </c>
      <c r="D45" s="22">
        <f t="shared" si="7"/>
        <v>-27837</v>
      </c>
      <c r="E45" s="24">
        <f t="shared" si="8"/>
        <v>-48.8771443119765</v>
      </c>
      <c r="F45" s="22">
        <v>715098</v>
      </c>
      <c r="G45" s="56">
        <v>1066008</v>
      </c>
      <c r="H45" s="57">
        <v>1095124</v>
      </c>
      <c r="I45" s="24">
        <f t="shared" si="9"/>
        <v>153.143205546652</v>
      </c>
      <c r="J45" s="69">
        <v>787106</v>
      </c>
      <c r="K45" s="66">
        <f t="shared" si="10"/>
        <v>308018</v>
      </c>
      <c r="L45" s="67">
        <f t="shared" si="11"/>
        <v>39.1329757364319</v>
      </c>
      <c r="M45" s="43"/>
    </row>
    <row r="46" s="1" customFormat="1" ht="22" customHeight="1" spans="1:12">
      <c r="A46" s="28" t="s">
        <v>45</v>
      </c>
      <c r="B46" s="29"/>
      <c r="C46" s="29"/>
      <c r="D46" s="29"/>
      <c r="E46" s="29"/>
      <c r="F46" s="4"/>
      <c r="G46" s="3"/>
      <c r="H46" s="5"/>
      <c r="I46" s="3"/>
      <c r="J46" s="4"/>
      <c r="K46" s="3"/>
      <c r="L46" s="5"/>
    </row>
  </sheetData>
  <mergeCells count="36">
    <mergeCell ref="K3:M3"/>
    <mergeCell ref="D4:G4"/>
    <mergeCell ref="K4:L4"/>
    <mergeCell ref="B5:E5"/>
    <mergeCell ref="G5:L5"/>
    <mergeCell ref="K26:M26"/>
    <mergeCell ref="D27:G27"/>
    <mergeCell ref="K27:L27"/>
    <mergeCell ref="B28:E28"/>
    <mergeCell ref="G28:L28"/>
    <mergeCell ref="A5:A7"/>
    <mergeCell ref="A28:A30"/>
    <mergeCell ref="B6:B7"/>
    <mergeCell ref="B29:B30"/>
    <mergeCell ref="C6:C7"/>
    <mergeCell ref="C29:C30"/>
    <mergeCell ref="D6:D7"/>
    <mergeCell ref="D29:D30"/>
    <mergeCell ref="E6:E7"/>
    <mergeCell ref="E29:E30"/>
    <mergeCell ref="F5:F7"/>
    <mergeCell ref="F28:F30"/>
    <mergeCell ref="G6:G7"/>
    <mergeCell ref="G29:G30"/>
    <mergeCell ref="H6:H7"/>
    <mergeCell ref="H29:H30"/>
    <mergeCell ref="I6:I7"/>
    <mergeCell ref="I29:I30"/>
    <mergeCell ref="J6:J7"/>
    <mergeCell ref="J29:J30"/>
    <mergeCell ref="K6:K7"/>
    <mergeCell ref="K29:K30"/>
    <mergeCell ref="L6:L7"/>
    <mergeCell ref="L29:L30"/>
    <mergeCell ref="A1:L2"/>
    <mergeCell ref="A24:L2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workbookViewId="0">
      <selection activeCell="A1" sqref="$A1:$XFD1048576"/>
    </sheetView>
  </sheetViews>
  <sheetFormatPr defaultColWidth="9.45454545454546" defaultRowHeight="26" customHeight="1"/>
  <cols>
    <col min="1" max="1" width="36" style="3" customWidth="1"/>
    <col min="2" max="2" width="11.8636363636364" style="3" customWidth="1"/>
    <col min="3" max="3" width="11.5909090909091" style="3" customWidth="1"/>
    <col min="4" max="4" width="11.5909090909091" style="4" customWidth="1"/>
    <col min="5" max="5" width="11.0454545454545" style="5" customWidth="1"/>
    <col min="6" max="6" width="10.7727272727273" style="6" customWidth="1"/>
    <col min="7" max="7" width="10.6363636363636" style="3" customWidth="1"/>
    <col min="8" max="9" width="10.3636363636364" style="3" customWidth="1"/>
    <col min="10" max="10" width="10.7727272727273" style="4" customWidth="1"/>
    <col min="11" max="11" width="9.81818181818182" style="3"/>
    <col min="12" max="12" width="11.8636363636364" style="5" customWidth="1"/>
    <col min="13" max="13" width="10.7727272727273" style="1" hidden="1" customWidth="1"/>
    <col min="14" max="32" width="9.81818181818182" style="1"/>
    <col min="33" max="16384" width="9.45454545454546" style="1"/>
  </cols>
  <sheetData>
    <row r="1" s="1" customFormat="1" customHeight="1" spans="1:12">
      <c r="A1" s="7" t="s">
        <v>116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1" customHeight="1" spans="1:1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33"/>
    </row>
    <row r="3" s="2" customFormat="1" customHeight="1" spans="1:13">
      <c r="A3" s="8"/>
      <c r="B3" s="8"/>
      <c r="C3" s="8"/>
      <c r="D3" s="9"/>
      <c r="E3" s="10"/>
      <c r="F3" s="11"/>
      <c r="G3" s="8"/>
      <c r="H3" s="8"/>
      <c r="I3" s="8"/>
      <c r="J3" s="9"/>
      <c r="K3" s="8"/>
      <c r="L3" s="34" t="s">
        <v>1</v>
      </c>
      <c r="M3" s="34"/>
    </row>
    <row r="4" s="1" customFormat="1" customHeight="1" spans="1:13">
      <c r="A4" s="1" t="s">
        <v>2</v>
      </c>
      <c r="B4" s="3"/>
      <c r="C4" s="3"/>
      <c r="D4" s="12" t="s">
        <v>3</v>
      </c>
      <c r="E4" s="12"/>
      <c r="F4" s="12"/>
      <c r="G4" s="12"/>
      <c r="H4" s="13"/>
      <c r="I4" s="3"/>
      <c r="J4" s="4"/>
      <c r="K4" s="3"/>
      <c r="L4" s="35" t="s">
        <v>4</v>
      </c>
      <c r="M4" s="36" t="s">
        <v>3</v>
      </c>
    </row>
    <row r="5" s="1" customFormat="1" customHeight="1" spans="1:13">
      <c r="A5" s="14" t="s">
        <v>5</v>
      </c>
      <c r="B5" s="15" t="s">
        <v>6</v>
      </c>
      <c r="C5" s="15"/>
      <c r="D5" s="15"/>
      <c r="E5" s="15"/>
      <c r="F5" s="16" t="s">
        <v>7</v>
      </c>
      <c r="G5" s="15" t="s">
        <v>8</v>
      </c>
      <c r="H5" s="15"/>
      <c r="I5" s="15"/>
      <c r="J5" s="15"/>
      <c r="K5" s="15"/>
      <c r="L5" s="15"/>
      <c r="M5" s="36"/>
    </row>
    <row r="6" s="1" customFormat="1" customHeight="1" spans="1:13">
      <c r="A6" s="14"/>
      <c r="B6" s="17" t="s">
        <v>6</v>
      </c>
      <c r="C6" s="18" t="s">
        <v>9</v>
      </c>
      <c r="D6" s="17" t="s">
        <v>10</v>
      </c>
      <c r="E6" s="19" t="s">
        <v>11</v>
      </c>
      <c r="F6" s="20"/>
      <c r="G6" s="17" t="s">
        <v>12</v>
      </c>
      <c r="H6" s="18" t="s">
        <v>8</v>
      </c>
      <c r="I6" s="19" t="s">
        <v>13</v>
      </c>
      <c r="J6" s="18" t="s">
        <v>14</v>
      </c>
      <c r="K6" s="37" t="s">
        <v>117</v>
      </c>
      <c r="L6" s="19" t="s">
        <v>16</v>
      </c>
      <c r="M6" s="38" t="s">
        <v>72</v>
      </c>
    </row>
    <row r="7" s="1" customFormat="1" customHeight="1" spans="1:13">
      <c r="A7" s="14"/>
      <c r="B7" s="17"/>
      <c r="C7" s="18"/>
      <c r="D7" s="17"/>
      <c r="E7" s="19"/>
      <c r="F7" s="20"/>
      <c r="G7" s="17"/>
      <c r="H7" s="18"/>
      <c r="I7" s="19"/>
      <c r="J7" s="18"/>
      <c r="K7" s="37"/>
      <c r="L7" s="39"/>
      <c r="M7" s="40"/>
    </row>
    <row r="8" s="1" customFormat="1" customHeight="1" spans="1:13">
      <c r="A8" s="21" t="s">
        <v>118</v>
      </c>
      <c r="B8" s="22">
        <f t="shared" ref="B8:B23" si="0">H8-G8</f>
        <v>41107</v>
      </c>
      <c r="C8" s="23">
        <f>J8-'[2]9月(各县区)'!J8</f>
        <v>47428</v>
      </c>
      <c r="D8" s="22">
        <f t="shared" ref="D8:D23" si="1">B8-C8</f>
        <v>-6321</v>
      </c>
      <c r="E8" s="24">
        <f t="shared" ref="E8:E23" si="2">IF(C8&lt;=0,0,D8/C8*100)</f>
        <v>-13.3275702116893</v>
      </c>
      <c r="F8" s="22">
        <f>SUM(F9:F15)</f>
        <v>1163345</v>
      </c>
      <c r="G8" s="25">
        <v>313691</v>
      </c>
      <c r="H8" s="26">
        <v>354798</v>
      </c>
      <c r="I8" s="41">
        <f t="shared" ref="I8:I23" si="3">IF(F8&lt;=0,0,H8/F8*100)</f>
        <v>30.4980895607064</v>
      </c>
      <c r="J8" s="26">
        <v>381234</v>
      </c>
      <c r="K8" s="22">
        <f t="shared" ref="K8:K23" si="4">H8-J8</f>
        <v>-26436</v>
      </c>
      <c r="L8" s="24">
        <f t="shared" ref="L8:L23" si="5">IF(J8&lt;=0,0,K8/J8*100)</f>
        <v>-6.93432380113001</v>
      </c>
      <c r="M8" s="42"/>
    </row>
    <row r="9" s="1" customFormat="1" customHeight="1" spans="1:13">
      <c r="A9" s="22" t="s">
        <v>74</v>
      </c>
      <c r="B9" s="22">
        <f t="shared" si="0"/>
        <v>4110</v>
      </c>
      <c r="C9" s="23">
        <f>J9-'[2]9月(各县区)'!J9</f>
        <v>35865</v>
      </c>
      <c r="D9" s="22">
        <f t="shared" si="1"/>
        <v>-31755</v>
      </c>
      <c r="E9" s="24">
        <f t="shared" si="2"/>
        <v>-88.5403596821414</v>
      </c>
      <c r="F9" s="22">
        <v>611981</v>
      </c>
      <c r="G9" s="25">
        <v>151594</v>
      </c>
      <c r="H9" s="26">
        <v>155704</v>
      </c>
      <c r="I9" s="41">
        <f t="shared" si="3"/>
        <v>25.4426199506194</v>
      </c>
      <c r="J9" s="26">
        <v>181791</v>
      </c>
      <c r="K9" s="22">
        <f t="shared" si="4"/>
        <v>-26087</v>
      </c>
      <c r="L9" s="24">
        <f t="shared" si="5"/>
        <v>-14.349995324301</v>
      </c>
      <c r="M9" s="43"/>
    </row>
    <row r="10" s="1" customFormat="1" customHeight="1" spans="1:13">
      <c r="A10" s="22" t="s">
        <v>75</v>
      </c>
      <c r="B10" s="22">
        <f t="shared" si="0"/>
        <v>0</v>
      </c>
      <c r="C10" s="23">
        <f>J10-'[2]9月(各县区)'!J10</f>
        <v>0</v>
      </c>
      <c r="D10" s="22">
        <f t="shared" si="1"/>
        <v>0</v>
      </c>
      <c r="E10" s="24">
        <f t="shared" si="2"/>
        <v>0</v>
      </c>
      <c r="F10" s="22">
        <v>0</v>
      </c>
      <c r="G10" s="25">
        <v>9</v>
      </c>
      <c r="H10" s="26">
        <v>9</v>
      </c>
      <c r="I10" s="41">
        <f t="shared" si="3"/>
        <v>0</v>
      </c>
      <c r="J10" s="26">
        <v>0</v>
      </c>
      <c r="K10" s="22">
        <f t="shared" si="4"/>
        <v>9</v>
      </c>
      <c r="L10" s="24">
        <f t="shared" si="5"/>
        <v>0</v>
      </c>
      <c r="M10" s="43"/>
    </row>
    <row r="11" s="1" customFormat="1" customHeight="1" spans="1:13">
      <c r="A11" s="27" t="s">
        <v>76</v>
      </c>
      <c r="B11" s="22">
        <f t="shared" si="0"/>
        <v>60</v>
      </c>
      <c r="C11" s="23">
        <f>J11-'[2]9月(各县区)'!J11</f>
        <v>24</v>
      </c>
      <c r="D11" s="22">
        <f t="shared" si="1"/>
        <v>36</v>
      </c>
      <c r="E11" s="24">
        <f t="shared" si="2"/>
        <v>150</v>
      </c>
      <c r="F11" s="22">
        <v>160</v>
      </c>
      <c r="G11" s="25">
        <v>73</v>
      </c>
      <c r="H11" s="26">
        <v>133</v>
      </c>
      <c r="I11" s="41">
        <f t="shared" si="3"/>
        <v>83.125</v>
      </c>
      <c r="J11" s="26">
        <v>130</v>
      </c>
      <c r="K11" s="22">
        <f t="shared" si="4"/>
        <v>3</v>
      </c>
      <c r="L11" s="24">
        <f t="shared" si="5"/>
        <v>2.30769230769231</v>
      </c>
      <c r="M11" s="43"/>
    </row>
    <row r="12" s="1" customFormat="1" customHeight="1" spans="1:13">
      <c r="A12" s="27" t="s">
        <v>77</v>
      </c>
      <c r="B12" s="22">
        <f t="shared" si="0"/>
        <v>0</v>
      </c>
      <c r="C12" s="23">
        <f>J12-'[2]9月(各县区)'!J12</f>
        <v>0</v>
      </c>
      <c r="D12" s="22">
        <f t="shared" si="1"/>
        <v>0</v>
      </c>
      <c r="E12" s="24">
        <f t="shared" si="2"/>
        <v>0</v>
      </c>
      <c r="F12" s="22"/>
      <c r="G12" s="25">
        <v>0</v>
      </c>
      <c r="H12" s="26">
        <v>0</v>
      </c>
      <c r="I12" s="41">
        <f t="shared" si="3"/>
        <v>0</v>
      </c>
      <c r="J12" s="26">
        <v>438</v>
      </c>
      <c r="K12" s="22">
        <f t="shared" si="4"/>
        <v>-438</v>
      </c>
      <c r="L12" s="24">
        <f t="shared" si="5"/>
        <v>-100</v>
      </c>
      <c r="M12" s="43"/>
    </row>
    <row r="13" s="1" customFormat="1" customHeight="1" spans="1:13">
      <c r="A13" s="27" t="s">
        <v>78</v>
      </c>
      <c r="B13" s="22">
        <f t="shared" si="0"/>
        <v>23231</v>
      </c>
      <c r="C13" s="23">
        <f>J13-'[2]9月(各县区)'!J13</f>
        <v>10151</v>
      </c>
      <c r="D13" s="22">
        <f t="shared" si="1"/>
        <v>13080</v>
      </c>
      <c r="E13" s="24">
        <f t="shared" si="2"/>
        <v>128.854300068959</v>
      </c>
      <c r="F13" s="22">
        <v>291609</v>
      </c>
      <c r="G13" s="25">
        <v>61964</v>
      </c>
      <c r="H13" s="26">
        <v>85195</v>
      </c>
      <c r="I13" s="41">
        <f t="shared" si="3"/>
        <v>29.2154906055712</v>
      </c>
      <c r="J13" s="26">
        <v>118876</v>
      </c>
      <c r="K13" s="22">
        <f t="shared" si="4"/>
        <v>-33681</v>
      </c>
      <c r="L13" s="24">
        <f t="shared" si="5"/>
        <v>-28.3328846865642</v>
      </c>
      <c r="M13" s="43"/>
    </row>
    <row r="14" s="1" customFormat="1" customHeight="1" spans="1:13">
      <c r="A14" s="27" t="s">
        <v>79</v>
      </c>
      <c r="B14" s="22">
        <f t="shared" si="0"/>
        <v>20</v>
      </c>
      <c r="C14" s="23">
        <f>J14-'[2]9月(各县区)'!J14</f>
        <v>753</v>
      </c>
      <c r="D14" s="22">
        <f t="shared" si="1"/>
        <v>-733</v>
      </c>
      <c r="E14" s="24">
        <f t="shared" si="2"/>
        <v>-97.3439575033201</v>
      </c>
      <c r="F14" s="22">
        <v>106075</v>
      </c>
      <c r="G14" s="25">
        <v>25898</v>
      </c>
      <c r="H14" s="26">
        <v>25918</v>
      </c>
      <c r="I14" s="41">
        <f t="shared" si="3"/>
        <v>24.433655432477</v>
      </c>
      <c r="J14" s="26">
        <v>62049</v>
      </c>
      <c r="K14" s="22">
        <f t="shared" si="4"/>
        <v>-36131</v>
      </c>
      <c r="L14" s="24">
        <f t="shared" si="5"/>
        <v>-58.2297861367629</v>
      </c>
      <c r="M14" s="43"/>
    </row>
    <row r="15" s="1" customFormat="1" customHeight="1" spans="1:13">
      <c r="A15" s="27" t="s">
        <v>80</v>
      </c>
      <c r="B15" s="22">
        <f t="shared" si="0"/>
        <v>13686</v>
      </c>
      <c r="C15" s="23">
        <f>J15-'[2]9月(各县区)'!J15</f>
        <v>635</v>
      </c>
      <c r="D15" s="22">
        <f t="shared" si="1"/>
        <v>13051</v>
      </c>
      <c r="E15" s="24">
        <f t="shared" si="2"/>
        <v>2055.27559055118</v>
      </c>
      <c r="F15" s="22">
        <v>153520</v>
      </c>
      <c r="G15" s="25">
        <v>74153</v>
      </c>
      <c r="H15" s="26">
        <v>87839</v>
      </c>
      <c r="I15" s="41">
        <f t="shared" si="3"/>
        <v>57.2166492965086</v>
      </c>
      <c r="J15" s="26">
        <v>17950</v>
      </c>
      <c r="K15" s="22">
        <f t="shared" si="4"/>
        <v>69889</v>
      </c>
      <c r="L15" s="24">
        <f t="shared" si="5"/>
        <v>389.353760445682</v>
      </c>
      <c r="M15" s="43"/>
    </row>
    <row r="16" s="1" customFormat="1" customHeight="1" spans="1:13">
      <c r="A16" s="21" t="s">
        <v>119</v>
      </c>
      <c r="B16" s="22">
        <f t="shared" si="0"/>
        <v>29116</v>
      </c>
      <c r="C16" s="23">
        <f>J16-'[2]9月(各县区)'!J16</f>
        <v>56953</v>
      </c>
      <c r="D16" s="22">
        <f t="shared" si="1"/>
        <v>-27837</v>
      </c>
      <c r="E16" s="24">
        <f t="shared" si="2"/>
        <v>-48.8771443119765</v>
      </c>
      <c r="F16" s="22">
        <f>SUM(F17:F23)</f>
        <v>915715</v>
      </c>
      <c r="G16" s="25">
        <v>1066008</v>
      </c>
      <c r="H16" s="26">
        <v>1095124</v>
      </c>
      <c r="I16" s="41">
        <f t="shared" si="3"/>
        <v>119.592231207308</v>
      </c>
      <c r="J16" s="26">
        <v>787106</v>
      </c>
      <c r="K16" s="22">
        <f t="shared" si="4"/>
        <v>308018</v>
      </c>
      <c r="L16" s="24">
        <f t="shared" si="5"/>
        <v>39.1329757364319</v>
      </c>
      <c r="M16" s="43"/>
    </row>
    <row r="17" s="1" customFormat="1" customHeight="1" spans="1:13">
      <c r="A17" s="22" t="s">
        <v>74</v>
      </c>
      <c r="B17" s="22">
        <f t="shared" si="0"/>
        <v>629</v>
      </c>
      <c r="C17" s="23">
        <f>J17-'[2]9月(各县区)'!J17</f>
        <v>24003</v>
      </c>
      <c r="D17" s="22">
        <f t="shared" si="1"/>
        <v>-23374</v>
      </c>
      <c r="E17" s="24">
        <f t="shared" si="2"/>
        <v>-97.3794942298879</v>
      </c>
      <c r="F17" s="22">
        <v>375510</v>
      </c>
      <c r="G17" s="25">
        <v>445171</v>
      </c>
      <c r="H17" s="26">
        <v>445800</v>
      </c>
      <c r="I17" s="41">
        <f t="shared" si="3"/>
        <v>118.718542781817</v>
      </c>
      <c r="J17" s="26">
        <v>394968</v>
      </c>
      <c r="K17" s="22">
        <f t="shared" si="4"/>
        <v>50832</v>
      </c>
      <c r="L17" s="24">
        <f t="shared" si="5"/>
        <v>12.869903384578</v>
      </c>
      <c r="M17" s="43"/>
    </row>
    <row r="18" s="1" customFormat="1" customHeight="1" spans="1:13">
      <c r="A18" s="22" t="s">
        <v>75</v>
      </c>
      <c r="B18" s="22">
        <f t="shared" si="0"/>
        <v>1808</v>
      </c>
      <c r="C18" s="23">
        <f>J18-'[2]9月(各县区)'!J18</f>
        <v>63</v>
      </c>
      <c r="D18" s="22">
        <f t="shared" si="1"/>
        <v>1745</v>
      </c>
      <c r="E18" s="24">
        <f t="shared" si="2"/>
        <v>2769.84126984127</v>
      </c>
      <c r="F18" s="22">
        <v>209</v>
      </c>
      <c r="G18" s="25">
        <v>20423</v>
      </c>
      <c r="H18" s="26">
        <v>22231</v>
      </c>
      <c r="I18" s="41">
        <f t="shared" si="3"/>
        <v>10636.8421052632</v>
      </c>
      <c r="J18" s="26">
        <v>493</v>
      </c>
      <c r="K18" s="22">
        <f t="shared" si="4"/>
        <v>21738</v>
      </c>
      <c r="L18" s="24">
        <f t="shared" si="5"/>
        <v>4409.33062880325</v>
      </c>
      <c r="M18" s="43"/>
    </row>
    <row r="19" s="1" customFormat="1" customHeight="1" spans="1:13">
      <c r="A19" s="27" t="s">
        <v>76</v>
      </c>
      <c r="B19" s="22">
        <f t="shared" si="0"/>
        <v>0</v>
      </c>
      <c r="C19" s="23">
        <f>J19-'[2]9月(各县区)'!J19</f>
        <v>9</v>
      </c>
      <c r="D19" s="22">
        <f t="shared" si="1"/>
        <v>-9</v>
      </c>
      <c r="E19" s="24">
        <f t="shared" si="2"/>
        <v>-100</v>
      </c>
      <c r="F19" s="22">
        <v>1368</v>
      </c>
      <c r="G19" s="25">
        <v>20653</v>
      </c>
      <c r="H19" s="26">
        <v>20653</v>
      </c>
      <c r="I19" s="41">
        <f t="shared" si="3"/>
        <v>1509.72222222222</v>
      </c>
      <c r="J19" s="26">
        <v>318</v>
      </c>
      <c r="K19" s="22">
        <f t="shared" si="4"/>
        <v>20335</v>
      </c>
      <c r="L19" s="24">
        <f t="shared" si="5"/>
        <v>6394.65408805031</v>
      </c>
      <c r="M19" s="43"/>
    </row>
    <row r="20" s="1" customFormat="1" customHeight="1" spans="1:13">
      <c r="A20" s="27" t="s">
        <v>77</v>
      </c>
      <c r="B20" s="22">
        <f t="shared" si="0"/>
        <v>348</v>
      </c>
      <c r="C20" s="23">
        <f>J20-'[2]9月(各县区)'!J20</f>
        <v>1</v>
      </c>
      <c r="D20" s="22">
        <f t="shared" si="1"/>
        <v>347</v>
      </c>
      <c r="E20" s="24">
        <f t="shared" si="2"/>
        <v>34700</v>
      </c>
      <c r="F20" s="22">
        <v>281</v>
      </c>
      <c r="G20" s="25">
        <v>2238</v>
      </c>
      <c r="H20" s="26">
        <v>2586</v>
      </c>
      <c r="I20" s="41">
        <f t="shared" si="3"/>
        <v>920.284697508897</v>
      </c>
      <c r="J20" s="26">
        <v>665</v>
      </c>
      <c r="K20" s="22">
        <f t="shared" si="4"/>
        <v>1921</v>
      </c>
      <c r="L20" s="24">
        <f t="shared" si="5"/>
        <v>288.872180451128</v>
      </c>
      <c r="M20" s="43"/>
    </row>
    <row r="21" s="1" customFormat="1" customHeight="1" spans="1:13">
      <c r="A21" s="27" t="s">
        <v>78</v>
      </c>
      <c r="B21" s="22">
        <f t="shared" si="0"/>
        <v>7925</v>
      </c>
      <c r="C21" s="23">
        <f>J21-'[2]9月(各县区)'!J21</f>
        <v>16865</v>
      </c>
      <c r="D21" s="22">
        <f t="shared" si="1"/>
        <v>-8940</v>
      </c>
      <c r="E21" s="24">
        <f t="shared" si="2"/>
        <v>-53.0091906314853</v>
      </c>
      <c r="F21" s="22">
        <v>189739</v>
      </c>
      <c r="G21" s="25">
        <v>246149</v>
      </c>
      <c r="H21" s="26">
        <v>254074</v>
      </c>
      <c r="I21" s="41">
        <f t="shared" si="3"/>
        <v>133.907103969137</v>
      </c>
      <c r="J21" s="26">
        <v>193714</v>
      </c>
      <c r="K21" s="22">
        <f t="shared" si="4"/>
        <v>60360</v>
      </c>
      <c r="L21" s="24">
        <f t="shared" si="5"/>
        <v>31.1593379931239</v>
      </c>
      <c r="M21" s="43"/>
    </row>
    <row r="22" s="1" customFormat="1" customHeight="1" spans="1:13">
      <c r="A22" s="27" t="s">
        <v>79</v>
      </c>
      <c r="B22" s="22">
        <f t="shared" si="0"/>
        <v>10170</v>
      </c>
      <c r="C22" s="23">
        <f>J22-'[2]9月(各县区)'!J22</f>
        <v>2011</v>
      </c>
      <c r="D22" s="22">
        <f t="shared" si="1"/>
        <v>8159</v>
      </c>
      <c r="E22" s="24">
        <f t="shared" si="2"/>
        <v>405.718547986077</v>
      </c>
      <c r="F22" s="22">
        <v>156032</v>
      </c>
      <c r="G22" s="25">
        <v>110180</v>
      </c>
      <c r="H22" s="26">
        <v>120350</v>
      </c>
      <c r="I22" s="41">
        <f t="shared" si="3"/>
        <v>77.1316140278917</v>
      </c>
      <c r="J22" s="26">
        <v>56441</v>
      </c>
      <c r="K22" s="22">
        <f t="shared" si="4"/>
        <v>63909</v>
      </c>
      <c r="L22" s="24">
        <f t="shared" si="5"/>
        <v>113.231516096455</v>
      </c>
      <c r="M22" s="43"/>
    </row>
    <row r="23" s="1" customFormat="1" customHeight="1" spans="1:13">
      <c r="A23" s="27" t="s">
        <v>80</v>
      </c>
      <c r="B23" s="22">
        <f t="shared" si="0"/>
        <v>8236</v>
      </c>
      <c r="C23" s="23">
        <f>J23-'[2]9月(各县区)'!J23</f>
        <v>14001</v>
      </c>
      <c r="D23" s="22">
        <f t="shared" si="1"/>
        <v>-5765</v>
      </c>
      <c r="E23" s="24">
        <f t="shared" si="2"/>
        <v>-41.1756303121206</v>
      </c>
      <c r="F23" s="22">
        <v>192576</v>
      </c>
      <c r="G23" s="25">
        <v>221194</v>
      </c>
      <c r="H23" s="26">
        <v>229430</v>
      </c>
      <c r="I23" s="41">
        <f t="shared" si="3"/>
        <v>119.137379528082</v>
      </c>
      <c r="J23" s="26">
        <v>140507</v>
      </c>
      <c r="K23" s="22">
        <f t="shared" si="4"/>
        <v>88923</v>
      </c>
      <c r="L23" s="24">
        <f t="shared" si="5"/>
        <v>63.2872383582313</v>
      </c>
      <c r="M23" s="44"/>
    </row>
    <row r="24" s="1" customFormat="1" customHeight="1" spans="1:12">
      <c r="A24" s="28" t="s">
        <v>84</v>
      </c>
      <c r="B24" s="29"/>
      <c r="C24" s="29"/>
      <c r="D24" s="29"/>
      <c r="E24" s="29"/>
      <c r="F24" s="6"/>
      <c r="G24" s="3"/>
      <c r="H24" s="30"/>
      <c r="I24" s="3"/>
      <c r="J24" s="4"/>
      <c r="K24" s="3"/>
      <c r="L24" s="5"/>
    </row>
    <row r="25" s="1" customFormat="1" customHeight="1" spans="1:13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="1" customFormat="1" customHeight="1" spans="1:12">
      <c r="A26" s="32" t="s">
        <v>85</v>
      </c>
      <c r="B26" s="3"/>
      <c r="C26" s="3"/>
      <c r="D26" s="4"/>
      <c r="E26" s="5"/>
      <c r="F26" s="6"/>
      <c r="G26" s="3"/>
      <c r="H26" s="3"/>
      <c r="I26" s="3"/>
      <c r="J26" s="4"/>
      <c r="K26" s="3"/>
      <c r="L26" s="5"/>
    </row>
  </sheetData>
  <mergeCells count="19">
    <mergeCell ref="L3:M3"/>
    <mergeCell ref="D4:G4"/>
    <mergeCell ref="B5:E5"/>
    <mergeCell ref="G5:L5"/>
    <mergeCell ref="A25:M25"/>
    <mergeCell ref="A5:A7"/>
    <mergeCell ref="B6:B7"/>
    <mergeCell ref="C6:C7"/>
    <mergeCell ref="D6:D7"/>
    <mergeCell ref="E6:E7"/>
    <mergeCell ref="F5:F7"/>
    <mergeCell ref="G6:G7"/>
    <mergeCell ref="H6:H7"/>
    <mergeCell ref="I6:I7"/>
    <mergeCell ref="J6:J7"/>
    <mergeCell ref="K6:K7"/>
    <mergeCell ref="L6:L7"/>
    <mergeCell ref="M6:M7"/>
    <mergeCell ref="A1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</dc:creator>
  <cp:lastModifiedBy>wen</cp:lastModifiedBy>
  <dcterms:created xsi:type="dcterms:W3CDTF">2020-11-05T01:30:16Z</dcterms:created>
  <dcterms:modified xsi:type="dcterms:W3CDTF">2020-11-05T01:32:49Z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